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05" tabRatio="605" activeTab="2"/>
  </bookViews>
  <sheets>
    <sheet name="East" sheetId="1" r:id="rId1"/>
    <sheet name="Central" sheetId="2" r:id="rId2"/>
    <sheet name="West" sheetId="3" r:id="rId3"/>
  </sheets>
  <definedNames>
    <definedName name="_xlnm.Print_Area" localSheetId="1">'Central'!$A$1:$M$51</definedName>
    <definedName name="_xlnm.Print_Area" localSheetId="0">'East'!$A$1:$M$48</definedName>
    <definedName name="_xlnm.Print_Area" localSheetId="2">'West'!$A$1:$M$56</definedName>
  </definedNames>
  <calcPr fullCalcOnLoad="1"/>
</workbook>
</file>

<file path=xl/sharedStrings.xml><?xml version="1.0" encoding="utf-8"?>
<sst xmlns="http://schemas.openxmlformats.org/spreadsheetml/2006/main" count="392" uniqueCount="139">
  <si>
    <t xml:space="preserve">    Date:</t>
  </si>
  <si>
    <t>Aux. Name</t>
  </si>
  <si>
    <t>Aux. No.</t>
  </si>
  <si>
    <t>Sunbury</t>
  </si>
  <si>
    <t>Percent</t>
  </si>
  <si>
    <t>New Bern</t>
  </si>
  <si>
    <t>TOTALS</t>
  </si>
  <si>
    <t xml:space="preserve">Life </t>
  </si>
  <si>
    <t xml:space="preserve"> Mbrs.</t>
  </si>
  <si>
    <t>Goldsboro</t>
  </si>
  <si>
    <t>Kinston</t>
  </si>
  <si>
    <t>Greenville</t>
  </si>
  <si>
    <t>Mount Olive</t>
  </si>
  <si>
    <t>Rocky Mount</t>
  </si>
  <si>
    <t>Bailey</t>
  </si>
  <si>
    <t>Holden Beach</t>
  </si>
  <si>
    <t>Cary</t>
  </si>
  <si>
    <t>Spring Lake</t>
  </si>
  <si>
    <t>Raleigh</t>
  </si>
  <si>
    <t>Garner</t>
  </si>
  <si>
    <t>EASTERN</t>
  </si>
  <si>
    <t>Mebane</t>
  </si>
  <si>
    <t>Gibsonville</t>
  </si>
  <si>
    <t>Lexington</t>
  </si>
  <si>
    <t>Greensboro</t>
  </si>
  <si>
    <t>Fayetteville</t>
  </si>
  <si>
    <t>Hope Mills</t>
  </si>
  <si>
    <t>Rockingham</t>
  </si>
  <si>
    <t>Sanford</t>
  </si>
  <si>
    <t>Southern Pines</t>
  </si>
  <si>
    <t>Biscoe</t>
  </si>
  <si>
    <t>Wadesboro</t>
  </si>
  <si>
    <t>Albemarle</t>
  </si>
  <si>
    <t>Salisbury</t>
  </si>
  <si>
    <t>Locust</t>
  </si>
  <si>
    <t>Kannapolis</t>
  </si>
  <si>
    <t>Rockwell</t>
  </si>
  <si>
    <t>CENTRAL</t>
  </si>
  <si>
    <t>N. Wilkesboro</t>
  </si>
  <si>
    <t>Lenoir</t>
  </si>
  <si>
    <t>Boone</t>
  </si>
  <si>
    <t>Sparta</t>
  </si>
  <si>
    <t>Jefferson</t>
  </si>
  <si>
    <t>Cooleemee</t>
  </si>
  <si>
    <t>Elkin</t>
  </si>
  <si>
    <t>Lincolnton</t>
  </si>
  <si>
    <t>Statesville</t>
  </si>
  <si>
    <t>WESTERN</t>
  </si>
  <si>
    <t>Asheville</t>
  </si>
  <si>
    <t>Hendersonville</t>
  </si>
  <si>
    <t>Columbus</t>
  </si>
  <si>
    <t>Havelock</t>
  </si>
  <si>
    <t>Clinton</t>
  </si>
  <si>
    <t>Jacksonville</t>
  </si>
  <si>
    <t>Warsaw</t>
  </si>
  <si>
    <t>Swansboro</t>
  </si>
  <si>
    <t>Mway Monroeton</t>
  </si>
  <si>
    <t>Charlotte</t>
  </si>
  <si>
    <t>Indian Trail</t>
  </si>
  <si>
    <t>Paw Creek</t>
  </si>
  <si>
    <t>Croft</t>
  </si>
  <si>
    <t>Elizabeth City</t>
  </si>
  <si>
    <t xml:space="preserve"> </t>
  </si>
  <si>
    <t xml:space="preserve">  Date:</t>
  </si>
  <si>
    <t>Pilot Mountain</t>
  </si>
  <si>
    <t>Gastonia</t>
  </si>
  <si>
    <t>Shelby</t>
  </si>
  <si>
    <t>Brevard</t>
  </si>
  <si>
    <t>Waynesville</t>
  </si>
  <si>
    <t>Franklin</t>
  </si>
  <si>
    <t>Mbrs</t>
  </si>
  <si>
    <t>Holly Ridge</t>
  </si>
  <si>
    <t>Oak Island</t>
  </si>
  <si>
    <t>Kernersville</t>
  </si>
  <si>
    <t>District 6</t>
  </si>
  <si>
    <t xml:space="preserve">District 2 </t>
  </si>
  <si>
    <t xml:space="preserve">District 4 </t>
  </si>
  <si>
    <t>District  9</t>
  </si>
  <si>
    <t>Hayesville</t>
  </si>
  <si>
    <t xml:space="preserve">District 15 </t>
  </si>
  <si>
    <t xml:space="preserve">District 16 </t>
  </si>
  <si>
    <t>District 17</t>
  </si>
  <si>
    <t xml:space="preserve">District 3   </t>
  </si>
  <si>
    <t xml:space="preserve">District 7 </t>
  </si>
  <si>
    <t>District 8</t>
  </si>
  <si>
    <t xml:space="preserve">District 10 </t>
  </si>
  <si>
    <t xml:space="preserve">District 11 </t>
  </si>
  <si>
    <t xml:space="preserve">District 13 </t>
  </si>
  <si>
    <t xml:space="preserve">           Western Area -</t>
  </si>
  <si>
    <t>District 5</t>
  </si>
  <si>
    <t>Clemmons</t>
  </si>
  <si>
    <t>Walnut Cove</t>
  </si>
  <si>
    <t>Western --Sandy Harris</t>
  </si>
  <si>
    <t xml:space="preserve">District 1  </t>
  </si>
  <si>
    <t xml:space="preserve">District 12  </t>
  </si>
  <si>
    <t>B Spring Lakes</t>
  </si>
  <si>
    <t>Lillington</t>
  </si>
  <si>
    <t>Newport</t>
  </si>
  <si>
    <t>Newton</t>
  </si>
  <si>
    <t>Central</t>
  </si>
  <si>
    <t>Outer Banks</t>
  </si>
  <si>
    <t>District 14 Pres</t>
  </si>
  <si>
    <t>Pres Mary Lewis</t>
  </si>
  <si>
    <t>Pres Deborah Crowder</t>
  </si>
  <si>
    <t>East-- Laura Verdon</t>
  </si>
  <si>
    <t>West Craven</t>
  </si>
  <si>
    <t>Pres. Violet Saviak</t>
  </si>
  <si>
    <t>Pres Julia Stancil Warren</t>
  </si>
  <si>
    <t>Angier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</si>
  <si>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</si>
  <si>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</t>
  </si>
  <si>
    <t xml:space="preserve">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</si>
  <si>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</si>
  <si>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Pres  Nancy Raborn</t>
  </si>
  <si>
    <t>Pres Rhonda Leaver</t>
  </si>
  <si>
    <t>Burlington</t>
  </si>
  <si>
    <t>Adele Barcia</t>
  </si>
  <si>
    <t>Pres Carsonia Whitmore</t>
  </si>
  <si>
    <t>Newland</t>
  </si>
  <si>
    <t>Calabash</t>
  </si>
  <si>
    <t>Monroe</t>
  </si>
  <si>
    <t>Pres Karen Larkin</t>
  </si>
  <si>
    <t>Pres Angi Hardy</t>
  </si>
  <si>
    <t>Pres Theresa Billips</t>
  </si>
  <si>
    <t>Lin Moore</t>
  </si>
  <si>
    <t>Pres Sherry Brooks</t>
  </si>
  <si>
    <t>Pres Joyce Preston</t>
  </si>
  <si>
    <t>Sandra Jeffries</t>
  </si>
  <si>
    <t>Pres Sandra Jefferies</t>
  </si>
  <si>
    <t>NC At-Large</t>
  </si>
  <si>
    <t>Pres Ivy Bluher</t>
  </si>
  <si>
    <t>Pres Becky Rowe</t>
  </si>
  <si>
    <t xml:space="preserve">Needed to reach 100%   </t>
  </si>
  <si>
    <t>Jeffries</t>
  </si>
  <si>
    <t>merged</t>
  </si>
  <si>
    <t>Pres Linda Owens</t>
  </si>
  <si>
    <t>DEPT</t>
  </si>
  <si>
    <t>Closed</t>
  </si>
  <si>
    <t>Leland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</si>
</sst>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0000"/>
    <numFmt numFmtId="166" formatCode="0.000000000"/>
    <numFmt numFmtId="167" formatCode="0.0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0.0"/>
    <numFmt numFmtId="175" formatCode="0.000%"/>
    <numFmt numFmtId="176" formatCode="[$-409]dddd\,\ mmmm\ d\,\ yyyy"/>
    <numFmt numFmtId="177" formatCode="[$-409]h:mm:ss\ AM/PM"/>
    <numFmt numFmtId="178" formatCode="[$-F800]dddd\,\ mmmm\ dd\,\ yyyy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u val="single"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medium"/>
      <top style="dashed"/>
      <bottom style="dashed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medium"/>
      <bottom style="dashed"/>
    </border>
    <border>
      <left style="thin"/>
      <right style="medium"/>
      <top>
        <color indexed="63"/>
      </top>
      <bottom style="dashed"/>
    </border>
    <border>
      <left style="thin"/>
      <right style="medium"/>
      <top style="dashed"/>
      <bottom style="medium"/>
    </border>
    <border>
      <left style="thin"/>
      <right style="medium"/>
      <top style="dashed"/>
      <bottom>
        <color indexed="63"/>
      </bottom>
    </border>
    <border>
      <left style="thin"/>
      <right style="thin"/>
      <top style="dashed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dashed"/>
    </border>
    <border>
      <left style="medium"/>
      <right>
        <color indexed="63"/>
      </right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 style="medium"/>
    </border>
    <border>
      <left style="thin"/>
      <right>
        <color indexed="63"/>
      </right>
      <top style="dashed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ashed"/>
    </border>
    <border>
      <left style="medium"/>
      <right style="thin"/>
      <top style="medium"/>
      <bottom style="dashed"/>
    </border>
    <border>
      <left style="medium"/>
      <right style="thin"/>
      <top style="dashed"/>
      <bottom style="medium"/>
    </border>
    <border>
      <left style="thin"/>
      <right>
        <color indexed="63"/>
      </right>
      <top style="medium"/>
      <bottom style="dashed"/>
    </border>
    <border>
      <left style="thin"/>
      <right style="thin"/>
      <top style="medium"/>
      <bottom style="dashed"/>
    </border>
    <border>
      <left style="medium"/>
      <right>
        <color indexed="63"/>
      </right>
      <top style="dashed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10" fontId="1" fillId="0" borderId="0" xfId="59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10" fontId="3" fillId="0" borderId="0" xfId="59" applyNumberFormat="1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0" xfId="0" applyFont="1" applyBorder="1" applyAlignment="1">
      <alignment horizontal="left"/>
    </xf>
    <xf numFmtId="10" fontId="1" fillId="0" borderId="0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14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1" fillId="0" borderId="0" xfId="0" applyFont="1" applyAlignment="1">
      <alignment vertical="top"/>
    </xf>
    <xf numFmtId="10" fontId="1" fillId="0" borderId="0" xfId="59" applyNumberFormat="1" applyFont="1" applyAlignment="1">
      <alignment vertical="top"/>
    </xf>
    <xf numFmtId="10" fontId="1" fillId="0" borderId="0" xfId="59" applyNumberFormat="1" applyFont="1" applyBorder="1" applyAlignment="1">
      <alignment vertical="top"/>
    </xf>
    <xf numFmtId="3" fontId="1" fillId="0" borderId="0" xfId="0" applyNumberFormat="1" applyFont="1" applyBorder="1" applyAlignment="1">
      <alignment vertical="top"/>
    </xf>
    <xf numFmtId="0" fontId="1" fillId="0" borderId="0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10" fontId="1" fillId="0" borderId="14" xfId="59" applyNumberFormat="1" applyFont="1" applyBorder="1" applyAlignment="1">
      <alignment vertical="top"/>
    </xf>
    <xf numFmtId="0" fontId="11" fillId="0" borderId="0" xfId="0" applyFont="1" applyAlignment="1">
      <alignment vertical="top"/>
    </xf>
    <xf numFmtId="0" fontId="1" fillId="0" borderId="15" xfId="0" applyFont="1" applyBorder="1" applyAlignment="1">
      <alignment vertical="top"/>
    </xf>
    <xf numFmtId="0" fontId="1" fillId="0" borderId="16" xfId="0" applyFont="1" applyBorder="1" applyAlignment="1">
      <alignment vertical="top"/>
    </xf>
    <xf numFmtId="0" fontId="1" fillId="0" borderId="12" xfId="0" applyFont="1" applyBorder="1" applyAlignment="1">
      <alignment vertical="top"/>
    </xf>
    <xf numFmtId="0" fontId="1" fillId="0" borderId="10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17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1" fillId="0" borderId="18" xfId="0" applyFont="1" applyBorder="1" applyAlignment="1">
      <alignment vertical="top"/>
    </xf>
    <xf numFmtId="0" fontId="1" fillId="0" borderId="13" xfId="0" applyFont="1" applyBorder="1" applyAlignment="1">
      <alignment vertical="top"/>
    </xf>
    <xf numFmtId="14" fontId="0" fillId="0" borderId="0" xfId="0" applyNumberFormat="1" applyFont="1" applyAlignment="1">
      <alignment/>
    </xf>
    <xf numFmtId="3" fontId="1" fillId="0" borderId="18" xfId="0" applyNumberFormat="1" applyFont="1" applyBorder="1" applyAlignment="1">
      <alignment vertical="top"/>
    </xf>
    <xf numFmtId="0" fontId="1" fillId="0" borderId="19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10" fontId="1" fillId="0" borderId="21" xfId="59" applyNumberFormat="1" applyFont="1" applyBorder="1" applyAlignment="1">
      <alignment vertical="top"/>
    </xf>
    <xf numFmtId="0" fontId="1" fillId="0" borderId="22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24" xfId="0" applyFont="1" applyBorder="1" applyAlignment="1">
      <alignment vertical="top"/>
    </xf>
    <xf numFmtId="10" fontId="1" fillId="0" borderId="25" xfId="59" applyNumberFormat="1" applyFont="1" applyBorder="1" applyAlignment="1">
      <alignment vertical="top"/>
    </xf>
    <xf numFmtId="0" fontId="1" fillId="0" borderId="26" xfId="0" applyFont="1" applyBorder="1" applyAlignment="1">
      <alignment vertical="top"/>
    </xf>
    <xf numFmtId="0" fontId="3" fillId="0" borderId="27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  <xf numFmtId="0" fontId="3" fillId="0" borderId="29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/>
    </xf>
    <xf numFmtId="0" fontId="1" fillId="0" borderId="27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1" fillId="0" borderId="31" xfId="0" applyFont="1" applyBorder="1" applyAlignment="1">
      <alignment vertical="top"/>
    </xf>
    <xf numFmtId="0" fontId="0" fillId="0" borderId="20" xfId="0" applyFont="1" applyBorder="1" applyAlignment="1">
      <alignment vertical="top"/>
    </xf>
    <xf numFmtId="0" fontId="0" fillId="0" borderId="19" xfId="0" applyFont="1" applyBorder="1" applyAlignment="1">
      <alignment vertical="top"/>
    </xf>
    <xf numFmtId="10" fontId="0" fillId="0" borderId="0" xfId="59" applyNumberFormat="1" applyFont="1" applyAlignment="1">
      <alignment vertical="top"/>
    </xf>
    <xf numFmtId="0" fontId="1" fillId="0" borderId="32" xfId="0" applyFont="1" applyBorder="1" applyAlignment="1">
      <alignment vertical="top"/>
    </xf>
    <xf numFmtId="0" fontId="1" fillId="0" borderId="33" xfId="0" applyFont="1" applyBorder="1" applyAlignment="1">
      <alignment vertical="top"/>
    </xf>
    <xf numFmtId="0" fontId="1" fillId="0" borderId="34" xfId="0" applyFont="1" applyBorder="1" applyAlignment="1">
      <alignment vertical="top"/>
    </xf>
    <xf numFmtId="0" fontId="0" fillId="0" borderId="18" xfId="0" applyFont="1" applyBorder="1" applyAlignment="1">
      <alignment vertical="top"/>
    </xf>
    <xf numFmtId="0" fontId="1" fillId="0" borderId="35" xfId="0" applyFont="1" applyBorder="1" applyAlignment="1">
      <alignment vertical="top"/>
    </xf>
    <xf numFmtId="0" fontId="1" fillId="0" borderId="36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1" fillId="0" borderId="25" xfId="0" applyFont="1" applyBorder="1" applyAlignment="1">
      <alignment vertical="top"/>
    </xf>
    <xf numFmtId="0" fontId="1" fillId="0" borderId="37" xfId="0" applyFont="1" applyBorder="1" applyAlignment="1">
      <alignment vertical="top"/>
    </xf>
    <xf numFmtId="10" fontId="1" fillId="0" borderId="38" xfId="0" applyNumberFormat="1" applyFont="1" applyBorder="1" applyAlignment="1">
      <alignment vertical="top"/>
    </xf>
    <xf numFmtId="10" fontId="1" fillId="0" borderId="39" xfId="0" applyNumberFormat="1" applyFont="1" applyBorder="1" applyAlignment="1">
      <alignment vertical="top"/>
    </xf>
    <xf numFmtId="0" fontId="0" fillId="0" borderId="40" xfId="0" applyFont="1" applyBorder="1" applyAlignment="1">
      <alignment vertical="top"/>
    </xf>
    <xf numFmtId="10" fontId="1" fillId="0" borderId="41" xfId="59" applyNumberFormat="1" applyFont="1" applyBorder="1" applyAlignment="1">
      <alignment vertical="top"/>
    </xf>
    <xf numFmtId="0" fontId="1" fillId="0" borderId="42" xfId="0" applyFont="1" applyBorder="1" applyAlignment="1">
      <alignment vertical="top"/>
    </xf>
    <xf numFmtId="10" fontId="1" fillId="0" borderId="21" xfId="0" applyNumberFormat="1" applyFont="1" applyBorder="1" applyAlignment="1">
      <alignment vertical="top"/>
    </xf>
    <xf numFmtId="0" fontId="3" fillId="0" borderId="12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43" xfId="0" applyFont="1" applyBorder="1" applyAlignment="1">
      <alignment horizontal="center" vertical="top"/>
    </xf>
    <xf numFmtId="0" fontId="3" fillId="0" borderId="44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31" xfId="0" applyFont="1" applyBorder="1" applyAlignment="1">
      <alignment horizontal="center" vertical="top"/>
    </xf>
    <xf numFmtId="0" fontId="1" fillId="0" borderId="0" xfId="0" applyFont="1" applyBorder="1" applyAlignment="1">
      <alignment horizontal="left"/>
    </xf>
    <xf numFmtId="0" fontId="1" fillId="0" borderId="45" xfId="0" applyFont="1" applyBorder="1" applyAlignment="1">
      <alignment vertical="top"/>
    </xf>
    <xf numFmtId="0" fontId="1" fillId="0" borderId="46" xfId="0" applyFont="1" applyBorder="1" applyAlignment="1">
      <alignment vertical="top"/>
    </xf>
    <xf numFmtId="0" fontId="1" fillId="0" borderId="47" xfId="0" applyFont="1" applyBorder="1" applyAlignment="1">
      <alignment vertical="top"/>
    </xf>
    <xf numFmtId="0" fontId="1" fillId="0" borderId="18" xfId="0" applyFont="1" applyBorder="1" applyAlignment="1">
      <alignment/>
    </xf>
    <xf numFmtId="0" fontId="1" fillId="0" borderId="43" xfId="0" applyFont="1" applyBorder="1" applyAlignment="1">
      <alignment/>
    </xf>
    <xf numFmtId="0" fontId="1" fillId="0" borderId="44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19" xfId="0" applyFont="1" applyBorder="1" applyAlignment="1">
      <alignment/>
    </xf>
    <xf numFmtId="10" fontId="1" fillId="0" borderId="21" xfId="59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10" fontId="1" fillId="0" borderId="25" xfId="59" applyNumberFormat="1" applyFont="1" applyBorder="1" applyAlignment="1">
      <alignment/>
    </xf>
    <xf numFmtId="0" fontId="1" fillId="0" borderId="37" xfId="0" applyFont="1" applyBorder="1" applyAlignment="1">
      <alignment/>
    </xf>
    <xf numFmtId="10" fontId="1" fillId="0" borderId="25" xfId="0" applyNumberFormat="1" applyFont="1" applyBorder="1" applyAlignment="1">
      <alignment/>
    </xf>
    <xf numFmtId="0" fontId="1" fillId="0" borderId="42" xfId="0" applyFont="1" applyBorder="1" applyAlignment="1">
      <alignment/>
    </xf>
    <xf numFmtId="0" fontId="0" fillId="0" borderId="48" xfId="0" applyBorder="1" applyAlignment="1">
      <alignment/>
    </xf>
    <xf numFmtId="0" fontId="0" fillId="0" borderId="13" xfId="0" applyBorder="1" applyAlignment="1">
      <alignment/>
    </xf>
    <xf numFmtId="0" fontId="0" fillId="0" borderId="42" xfId="0" applyBorder="1" applyAlignment="1">
      <alignment/>
    </xf>
    <xf numFmtId="0" fontId="0" fillId="0" borderId="49" xfId="0" applyBorder="1" applyAlignment="1">
      <alignment/>
    </xf>
    <xf numFmtId="3" fontId="1" fillId="0" borderId="18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35" xfId="0" applyFont="1" applyBorder="1" applyAlignment="1">
      <alignment/>
    </xf>
    <xf numFmtId="0" fontId="1" fillId="0" borderId="20" xfId="0" applyFont="1" applyBorder="1" applyAlignment="1">
      <alignment/>
    </xf>
    <xf numFmtId="3" fontId="1" fillId="0" borderId="22" xfId="0" applyNumberFormat="1" applyFont="1" applyBorder="1" applyAlignment="1">
      <alignment/>
    </xf>
    <xf numFmtId="10" fontId="1" fillId="0" borderId="25" xfId="0" applyNumberFormat="1" applyFont="1" applyBorder="1" applyAlignment="1">
      <alignment vertical="top"/>
    </xf>
    <xf numFmtId="10" fontId="1" fillId="0" borderId="40" xfId="59" applyNumberFormat="1" applyFont="1" applyBorder="1" applyAlignment="1">
      <alignment vertical="top"/>
    </xf>
    <xf numFmtId="0" fontId="1" fillId="0" borderId="50" xfId="0" applyFont="1" applyBorder="1" applyAlignment="1">
      <alignment/>
    </xf>
    <xf numFmtId="0" fontId="12" fillId="0" borderId="51" xfId="0" applyFont="1" applyBorder="1" applyAlignment="1">
      <alignment vertical="top"/>
    </xf>
    <xf numFmtId="0" fontId="0" fillId="0" borderId="18" xfId="0" applyBorder="1" applyAlignment="1">
      <alignment/>
    </xf>
    <xf numFmtId="0" fontId="0" fillId="0" borderId="20" xfId="0" applyBorder="1" applyAlignment="1">
      <alignment/>
    </xf>
    <xf numFmtId="0" fontId="0" fillId="0" borderId="52" xfId="0" applyBorder="1" applyAlignment="1">
      <alignment/>
    </xf>
    <xf numFmtId="0" fontId="1" fillId="0" borderId="53" xfId="0" applyFont="1" applyBorder="1" applyAlignment="1">
      <alignment/>
    </xf>
    <xf numFmtId="0" fontId="1" fillId="0" borderId="54" xfId="0" applyFont="1" applyBorder="1" applyAlignment="1">
      <alignment/>
    </xf>
    <xf numFmtId="0" fontId="1" fillId="0" borderId="5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5" xfId="0" applyFont="1" applyBorder="1" applyAlignment="1">
      <alignment vertical="top"/>
    </xf>
    <xf numFmtId="0" fontId="2" fillId="0" borderId="15" xfId="0" applyFont="1" applyBorder="1" applyAlignment="1">
      <alignment/>
    </xf>
    <xf numFmtId="0" fontId="0" fillId="0" borderId="44" xfId="0" applyBorder="1" applyAlignment="1">
      <alignment/>
    </xf>
    <xf numFmtId="0" fontId="3" fillId="0" borderId="26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0" fillId="0" borderId="21" xfId="0" applyBorder="1" applyAlignment="1">
      <alignment/>
    </xf>
    <xf numFmtId="10" fontId="1" fillId="0" borderId="38" xfId="59" applyNumberFormat="1" applyFont="1" applyBorder="1" applyAlignment="1">
      <alignment/>
    </xf>
    <xf numFmtId="0" fontId="1" fillId="0" borderId="56" xfId="0" applyFont="1" applyBorder="1" applyAlignment="1">
      <alignment/>
    </xf>
    <xf numFmtId="0" fontId="1" fillId="0" borderId="57" xfId="0" applyFont="1" applyBorder="1" applyAlignment="1">
      <alignment/>
    </xf>
    <xf numFmtId="10" fontId="1" fillId="0" borderId="39" xfId="59" applyNumberFormat="1" applyFont="1" applyBorder="1" applyAlignment="1">
      <alignment/>
    </xf>
    <xf numFmtId="0" fontId="3" fillId="0" borderId="43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0" fillId="0" borderId="19" xfId="0" applyBorder="1" applyAlignment="1">
      <alignment/>
    </xf>
    <xf numFmtId="0" fontId="2" fillId="0" borderId="0" xfId="0" applyFont="1" applyBorder="1" applyAlignment="1">
      <alignment vertical="top"/>
    </xf>
    <xf numFmtId="10" fontId="2" fillId="0" borderId="0" xfId="59" applyNumberFormat="1" applyFont="1" applyBorder="1" applyAlignment="1">
      <alignment/>
    </xf>
    <xf numFmtId="10" fontId="0" fillId="0" borderId="0" xfId="0" applyNumberFormat="1" applyBorder="1" applyAlignment="1">
      <alignment/>
    </xf>
    <xf numFmtId="0" fontId="10" fillId="0" borderId="0" xfId="0" applyFont="1" applyBorder="1" applyAlignment="1">
      <alignment/>
    </xf>
    <xf numFmtId="3" fontId="1" fillId="0" borderId="58" xfId="0" applyNumberFormat="1" applyFont="1" applyBorder="1" applyAlignment="1">
      <alignment/>
    </xf>
    <xf numFmtId="0" fontId="12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59" xfId="0" applyFont="1" applyBorder="1" applyAlignment="1">
      <alignment/>
    </xf>
    <xf numFmtId="10" fontId="12" fillId="0" borderId="60" xfId="59" applyNumberFormat="1" applyFont="1" applyBorder="1" applyAlignment="1">
      <alignment vertical="top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10" fontId="12" fillId="0" borderId="60" xfId="0" applyNumberFormat="1" applyFont="1" applyBorder="1" applyAlignment="1">
      <alignment vertical="top"/>
    </xf>
    <xf numFmtId="0" fontId="12" fillId="0" borderId="51" xfId="0" applyFont="1" applyBorder="1" applyAlignment="1">
      <alignment/>
    </xf>
    <xf numFmtId="0" fontId="12" fillId="0" borderId="10" xfId="0" applyFont="1" applyBorder="1" applyAlignment="1">
      <alignment vertical="top"/>
    </xf>
    <xf numFmtId="0" fontId="3" fillId="0" borderId="15" xfId="0" applyFont="1" applyBorder="1" applyAlignment="1">
      <alignment vertical="top"/>
    </xf>
    <xf numFmtId="0" fontId="12" fillId="0" borderId="11" xfId="0" applyFont="1" applyBorder="1" applyAlignment="1">
      <alignment vertical="top"/>
    </xf>
    <xf numFmtId="10" fontId="12" fillId="0" borderId="14" xfId="59" applyNumberFormat="1" applyFont="1" applyBorder="1" applyAlignment="1">
      <alignment vertical="top"/>
    </xf>
    <xf numFmtId="0" fontId="13" fillId="0" borderId="10" xfId="0" applyFont="1" applyBorder="1" applyAlignment="1">
      <alignment vertical="top"/>
    </xf>
    <xf numFmtId="0" fontId="12" fillId="0" borderId="59" xfId="0" applyFont="1" applyBorder="1" applyAlignment="1">
      <alignment vertical="top"/>
    </xf>
    <xf numFmtId="10" fontId="12" fillId="0" borderId="30" xfId="0" applyNumberFormat="1" applyFont="1" applyBorder="1" applyAlignment="1">
      <alignment vertical="top"/>
    </xf>
    <xf numFmtId="10" fontId="12" fillId="0" borderId="51" xfId="0" applyNumberFormat="1" applyFont="1" applyBorder="1" applyAlignment="1">
      <alignment vertical="top"/>
    </xf>
    <xf numFmtId="3" fontId="12" fillId="0" borderId="10" xfId="0" applyNumberFormat="1" applyFont="1" applyBorder="1" applyAlignment="1">
      <alignment/>
    </xf>
    <xf numFmtId="10" fontId="12" fillId="0" borderId="60" xfId="59" applyNumberFormat="1" applyFont="1" applyBorder="1" applyAlignment="1">
      <alignment/>
    </xf>
    <xf numFmtId="10" fontId="13" fillId="0" borderId="60" xfId="59" applyNumberFormat="1" applyFont="1" applyBorder="1" applyAlignment="1">
      <alignment/>
    </xf>
    <xf numFmtId="3" fontId="13" fillId="0" borderId="10" xfId="0" applyNumberFormat="1" applyFont="1" applyBorder="1" applyAlignment="1">
      <alignment/>
    </xf>
    <xf numFmtId="0" fontId="12" fillId="0" borderId="61" xfId="0" applyFont="1" applyBorder="1" applyAlignment="1">
      <alignment/>
    </xf>
    <xf numFmtId="0" fontId="13" fillId="0" borderId="5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workbookViewId="0" topLeftCell="A28">
      <selection activeCell="M49" sqref="M49"/>
    </sheetView>
  </sheetViews>
  <sheetFormatPr defaultColWidth="9.28125" defaultRowHeight="12.75"/>
  <cols>
    <col min="1" max="1" width="7.7109375" style="32" customWidth="1"/>
    <col min="2" max="2" width="10.7109375" style="32" customWidth="1"/>
    <col min="3" max="5" width="5.7109375" style="32" customWidth="1"/>
    <col min="6" max="6" width="7.7109375" style="32" customWidth="1"/>
    <col min="7" max="7" width="6.7109375" style="32" customWidth="1"/>
    <col min="8" max="8" width="7.7109375" style="32" customWidth="1"/>
    <col min="9" max="9" width="11.7109375" style="32" customWidth="1"/>
    <col min="10" max="12" width="5.7109375" style="32" customWidth="1"/>
    <col min="13" max="13" width="7.7109375" style="32" customWidth="1"/>
    <col min="14" max="16384" width="9.28125" style="32" customWidth="1"/>
  </cols>
  <sheetData>
    <row r="1" spans="1:6" ht="12.75">
      <c r="A1" s="32" t="s">
        <v>0</v>
      </c>
      <c r="B1" s="31">
        <v>45341</v>
      </c>
      <c r="F1" s="32" t="s">
        <v>104</v>
      </c>
    </row>
    <row r="2" ht="12.75">
      <c r="B2" s="31"/>
    </row>
    <row r="3" ht="12" customHeight="1" thickBot="1">
      <c r="B3" s="31"/>
    </row>
    <row r="4" spans="1:13" ht="12" customHeight="1" thickBot="1">
      <c r="A4" s="41" t="s">
        <v>93</v>
      </c>
      <c r="B4" s="42" t="s">
        <v>114</v>
      </c>
      <c r="C4" s="42"/>
      <c r="D4" s="42"/>
      <c r="E4" s="42"/>
      <c r="F4" s="43"/>
      <c r="G4" s="33"/>
      <c r="H4" s="44" t="s">
        <v>76</v>
      </c>
      <c r="I4" s="38" t="s">
        <v>121</v>
      </c>
      <c r="J4" s="38"/>
      <c r="K4" s="38"/>
      <c r="L4" s="38"/>
      <c r="M4" s="45"/>
    </row>
    <row r="5" spans="1:13" ht="12" customHeight="1">
      <c r="A5" s="41"/>
      <c r="B5" s="66"/>
      <c r="C5" s="60">
        <v>2023</v>
      </c>
      <c r="D5" s="60">
        <v>2024</v>
      </c>
      <c r="E5" s="61" t="s">
        <v>7</v>
      </c>
      <c r="F5" s="59"/>
      <c r="G5" s="33"/>
      <c r="H5" s="41"/>
      <c r="I5" s="66"/>
      <c r="J5" s="60">
        <v>2023</v>
      </c>
      <c r="K5" s="60">
        <v>2024</v>
      </c>
      <c r="L5" s="61" t="s">
        <v>7</v>
      </c>
      <c r="M5" s="59"/>
    </row>
    <row r="6" spans="1:13" ht="12" customHeight="1" thickBot="1">
      <c r="A6" s="62" t="s">
        <v>2</v>
      </c>
      <c r="B6" s="63" t="s">
        <v>1</v>
      </c>
      <c r="C6" s="64" t="s">
        <v>8</v>
      </c>
      <c r="D6" s="63" t="s">
        <v>8</v>
      </c>
      <c r="E6" s="63" t="s">
        <v>8</v>
      </c>
      <c r="F6" s="65" t="s">
        <v>4</v>
      </c>
      <c r="G6" s="33"/>
      <c r="H6" s="62" t="s">
        <v>2</v>
      </c>
      <c r="I6" s="63" t="s">
        <v>1</v>
      </c>
      <c r="J6" s="64" t="s">
        <v>8</v>
      </c>
      <c r="K6" s="63" t="s">
        <v>8</v>
      </c>
      <c r="L6" s="63" t="s">
        <v>8</v>
      </c>
      <c r="M6" s="65" t="s">
        <v>4</v>
      </c>
    </row>
    <row r="7" spans="1:26" ht="12" customHeight="1">
      <c r="A7" s="48">
        <v>6060</v>
      </c>
      <c r="B7" s="52" t="s">
        <v>61</v>
      </c>
      <c r="C7" s="33">
        <v>237</v>
      </c>
      <c r="D7" s="52">
        <v>247</v>
      </c>
      <c r="E7" s="33">
        <v>161</v>
      </c>
      <c r="F7" s="54">
        <v>1.0422</v>
      </c>
      <c r="G7" s="33"/>
      <c r="H7" s="94">
        <v>2514</v>
      </c>
      <c r="I7" s="72" t="s">
        <v>5</v>
      </c>
      <c r="J7" s="72">
        <v>109</v>
      </c>
      <c r="K7" s="72">
        <v>0</v>
      </c>
      <c r="L7" s="72">
        <v>0</v>
      </c>
      <c r="M7" s="81" t="s">
        <v>137</v>
      </c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</row>
    <row r="8" spans="1:26" ht="12" customHeight="1">
      <c r="A8" s="55">
        <v>7312</v>
      </c>
      <c r="B8" s="56" t="s">
        <v>3</v>
      </c>
      <c r="C8" s="57">
        <v>23</v>
      </c>
      <c r="D8" s="56">
        <v>24</v>
      </c>
      <c r="E8" s="57">
        <v>18</v>
      </c>
      <c r="F8" s="58">
        <f>SUM(D8/C8)</f>
        <v>1.0434782608695652</v>
      </c>
      <c r="G8" s="33"/>
      <c r="H8" s="95">
        <v>7315</v>
      </c>
      <c r="I8" s="73" t="s">
        <v>51</v>
      </c>
      <c r="J8" s="74">
        <v>176</v>
      </c>
      <c r="K8" s="73">
        <v>186</v>
      </c>
      <c r="L8" s="73">
        <v>159</v>
      </c>
      <c r="M8" s="82">
        <v>1.0568</v>
      </c>
      <c r="O8" s="47"/>
      <c r="P8" s="37"/>
      <c r="Q8" s="37"/>
      <c r="R8" s="67"/>
      <c r="S8" s="67"/>
      <c r="T8" s="67"/>
      <c r="U8" s="37"/>
      <c r="V8" s="47"/>
      <c r="W8" s="47"/>
      <c r="X8" s="47"/>
      <c r="Y8" s="47"/>
      <c r="Z8" s="47"/>
    </row>
    <row r="9" spans="1:26" ht="12" customHeight="1">
      <c r="A9" s="55">
        <v>10950</v>
      </c>
      <c r="B9" s="56" t="s">
        <v>100</v>
      </c>
      <c r="C9" s="57">
        <v>39</v>
      </c>
      <c r="D9" s="56">
        <v>37</v>
      </c>
      <c r="E9" s="57">
        <v>33</v>
      </c>
      <c r="F9" s="58">
        <f>SUM(D9/C9)</f>
        <v>0.9487179487179487</v>
      </c>
      <c r="G9" s="33"/>
      <c r="H9" s="96">
        <v>7547</v>
      </c>
      <c r="I9" s="73" t="s">
        <v>52</v>
      </c>
      <c r="J9" s="73">
        <v>65</v>
      </c>
      <c r="K9" s="73">
        <v>57</v>
      </c>
      <c r="L9" s="73">
        <v>56</v>
      </c>
      <c r="M9" s="82">
        <v>0.8769</v>
      </c>
      <c r="O9" s="47"/>
      <c r="P9" s="67"/>
      <c r="Q9" s="67"/>
      <c r="R9" s="67"/>
      <c r="S9" s="67"/>
      <c r="T9" s="67"/>
      <c r="U9" s="67"/>
      <c r="V9" s="47"/>
      <c r="W9" s="47"/>
      <c r="X9" s="47"/>
      <c r="Y9" s="47"/>
      <c r="Z9" s="47"/>
    </row>
    <row r="10" spans="1:26" ht="12" customHeight="1" thickBot="1">
      <c r="A10" s="51"/>
      <c r="B10" s="53"/>
      <c r="C10" s="33"/>
      <c r="D10" s="52" t="s">
        <v>62</v>
      </c>
      <c r="E10" s="33" t="s">
        <v>62</v>
      </c>
      <c r="F10" s="54"/>
      <c r="G10" s="33" t="s">
        <v>62</v>
      </c>
      <c r="H10" s="96">
        <v>8986</v>
      </c>
      <c r="I10" s="73" t="s">
        <v>97</v>
      </c>
      <c r="J10" s="73">
        <v>57</v>
      </c>
      <c r="K10" s="73">
        <v>55</v>
      </c>
      <c r="L10" s="73">
        <v>47</v>
      </c>
      <c r="M10" s="82">
        <v>0.9649</v>
      </c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</row>
    <row r="11" spans="1:26" ht="12" customHeight="1" thickBot="1">
      <c r="A11" s="162"/>
      <c r="B11" s="160" t="s">
        <v>6</v>
      </c>
      <c r="C11" s="122">
        <f>SUM(C7:C10)</f>
        <v>299</v>
      </c>
      <c r="D11" s="122">
        <f>SUM(D7:D10)</f>
        <v>308</v>
      </c>
      <c r="E11" s="160">
        <f>SUM(E7:E10)</f>
        <v>212</v>
      </c>
      <c r="F11" s="161">
        <f>SUM(D11/C11)</f>
        <v>1.0301003344481605</v>
      </c>
      <c r="G11" s="33"/>
      <c r="H11" s="96">
        <v>9133</v>
      </c>
      <c r="I11" s="73" t="s">
        <v>53</v>
      </c>
      <c r="J11" s="73">
        <v>183</v>
      </c>
      <c r="K11" s="73">
        <v>179</v>
      </c>
      <c r="L11" s="73">
        <v>149</v>
      </c>
      <c r="M11" s="82">
        <v>0.9781</v>
      </c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</row>
    <row r="12" spans="1:13" ht="12" customHeight="1">
      <c r="A12" s="37"/>
      <c r="B12" s="37"/>
      <c r="C12" s="37" t="s">
        <v>62</v>
      </c>
      <c r="D12" s="37"/>
      <c r="E12" s="37"/>
      <c r="F12" s="35"/>
      <c r="G12" s="33"/>
      <c r="H12" s="96">
        <v>9810</v>
      </c>
      <c r="I12" s="73" t="s">
        <v>54</v>
      </c>
      <c r="J12" s="73">
        <v>29</v>
      </c>
      <c r="K12" s="73">
        <v>29</v>
      </c>
      <c r="L12" s="73">
        <v>29</v>
      </c>
      <c r="M12" s="82">
        <f>SUM(K12/J12)</f>
        <v>1</v>
      </c>
    </row>
    <row r="13" spans="1:13" ht="12" customHeight="1">
      <c r="A13" s="33"/>
      <c r="B13" s="33"/>
      <c r="C13" s="33"/>
      <c r="D13" s="33" t="s">
        <v>62</v>
      </c>
      <c r="E13" s="33"/>
      <c r="F13" s="33" t="s">
        <v>62</v>
      </c>
      <c r="G13" s="33"/>
      <c r="H13" s="96">
        <v>9960</v>
      </c>
      <c r="I13" s="73" t="s">
        <v>55</v>
      </c>
      <c r="J13" s="73">
        <v>272</v>
      </c>
      <c r="K13" s="73">
        <v>268</v>
      </c>
      <c r="L13" s="73">
        <v>221</v>
      </c>
      <c r="M13" s="82">
        <v>0.9853</v>
      </c>
    </row>
    <row r="14" spans="1:13" ht="12" customHeight="1">
      <c r="A14" s="37"/>
      <c r="B14" s="37"/>
      <c r="C14" s="37"/>
      <c r="D14" s="37" t="s">
        <v>62</v>
      </c>
      <c r="E14" s="37"/>
      <c r="F14" s="37"/>
      <c r="G14" s="33"/>
      <c r="H14" s="96">
        <v>11119</v>
      </c>
      <c r="I14" s="73" t="s">
        <v>105</v>
      </c>
      <c r="J14" s="73">
        <v>36</v>
      </c>
      <c r="K14" s="73">
        <v>36</v>
      </c>
      <c r="L14" s="73">
        <v>31</v>
      </c>
      <c r="M14" s="82">
        <v>1</v>
      </c>
    </row>
    <row r="15" spans="1:16" ht="12" customHeight="1" thickBot="1">
      <c r="A15" s="37" t="s">
        <v>62</v>
      </c>
      <c r="B15" s="37"/>
      <c r="C15" s="37"/>
      <c r="D15" s="37"/>
      <c r="E15" s="37" t="s">
        <v>62</v>
      </c>
      <c r="F15" s="37"/>
      <c r="G15" s="33"/>
      <c r="H15" s="78"/>
      <c r="I15" s="69"/>
      <c r="J15" s="32">
        <v>0</v>
      </c>
      <c r="K15" s="70"/>
      <c r="L15" s="69"/>
      <c r="M15" s="86"/>
      <c r="P15" s="71"/>
    </row>
    <row r="16" spans="1:13" ht="12" customHeight="1" thickBot="1">
      <c r="A16" s="44" t="s">
        <v>75</v>
      </c>
      <c r="B16" s="38" t="s">
        <v>106</v>
      </c>
      <c r="C16" s="38"/>
      <c r="D16" s="38"/>
      <c r="E16" s="38"/>
      <c r="F16" s="45"/>
      <c r="G16" s="33"/>
      <c r="H16" s="162"/>
      <c r="I16" s="160" t="s">
        <v>6</v>
      </c>
      <c r="J16" s="122">
        <f>SUM(J7:J15)</f>
        <v>927</v>
      </c>
      <c r="K16" s="122">
        <f>SUM(K7:K15)</f>
        <v>810</v>
      </c>
      <c r="L16" s="122">
        <f>SUM(L7:L15)</f>
        <v>692</v>
      </c>
      <c r="M16" s="153">
        <v>0.8738</v>
      </c>
    </row>
    <row r="17" spans="1:7" ht="12" customHeight="1">
      <c r="A17" s="41"/>
      <c r="B17" s="66"/>
      <c r="C17" s="60">
        <v>2023</v>
      </c>
      <c r="D17" s="60">
        <v>2024</v>
      </c>
      <c r="E17" s="61" t="s">
        <v>7</v>
      </c>
      <c r="F17" s="59"/>
      <c r="G17" s="33" t="s">
        <v>62</v>
      </c>
    </row>
    <row r="18" spans="1:13" ht="12" customHeight="1" thickBot="1">
      <c r="A18" s="62" t="s">
        <v>2</v>
      </c>
      <c r="B18" s="63" t="s">
        <v>1</v>
      </c>
      <c r="C18" s="64" t="s">
        <v>8</v>
      </c>
      <c r="D18" s="63" t="s">
        <v>8</v>
      </c>
      <c r="E18" s="63" t="s">
        <v>8</v>
      </c>
      <c r="F18" s="65" t="s">
        <v>4</v>
      </c>
      <c r="G18" s="33"/>
      <c r="H18" s="37"/>
      <c r="I18" s="37"/>
      <c r="J18" s="37"/>
      <c r="K18" s="37"/>
      <c r="L18" s="37"/>
      <c r="M18" s="35"/>
    </row>
    <row r="19" spans="1:13" ht="12" customHeight="1">
      <c r="A19" s="48">
        <v>2615</v>
      </c>
      <c r="B19" s="66" t="s">
        <v>9</v>
      </c>
      <c r="C19" s="33">
        <v>43</v>
      </c>
      <c r="D19" s="66">
        <v>44</v>
      </c>
      <c r="E19" s="33">
        <v>30</v>
      </c>
      <c r="F19" s="58">
        <f>SUM(D19/C19)</f>
        <v>1.0232558139534884</v>
      </c>
      <c r="G19" s="33" t="s">
        <v>62</v>
      </c>
      <c r="H19" s="33"/>
      <c r="I19" s="33" t="s">
        <v>62</v>
      </c>
      <c r="J19" s="33"/>
      <c r="K19" s="33" t="s">
        <v>62</v>
      </c>
      <c r="L19" s="33"/>
      <c r="M19" s="33"/>
    </row>
    <row r="20" spans="1:13" ht="12" customHeight="1" thickBot="1">
      <c r="A20" s="55">
        <v>2771</v>
      </c>
      <c r="B20" s="56" t="s">
        <v>10</v>
      </c>
      <c r="C20" s="57">
        <v>15</v>
      </c>
      <c r="D20" s="56">
        <v>17</v>
      </c>
      <c r="E20" s="57">
        <v>7</v>
      </c>
      <c r="F20" s="58">
        <f>SUM(D20/C20)</f>
        <v>1.1333333333333333</v>
      </c>
      <c r="G20" s="33" t="s">
        <v>62</v>
      </c>
      <c r="H20" s="37"/>
      <c r="I20" s="37"/>
      <c r="J20" s="37"/>
      <c r="K20" s="37" t="s">
        <v>62</v>
      </c>
      <c r="L20" s="37" t="s">
        <v>62</v>
      </c>
      <c r="M20" s="37"/>
    </row>
    <row r="21" spans="1:13" ht="12" customHeight="1" thickBot="1">
      <c r="A21" s="56">
        <v>7032</v>
      </c>
      <c r="B21" s="56" t="s">
        <v>11</v>
      </c>
      <c r="C21" s="76">
        <v>55</v>
      </c>
      <c r="D21" s="56">
        <v>39</v>
      </c>
      <c r="E21" s="57">
        <v>25</v>
      </c>
      <c r="F21" s="58">
        <f>SUM(D21/C21)</f>
        <v>0.7090909090909091</v>
      </c>
      <c r="G21" s="33"/>
      <c r="H21" s="44" t="s">
        <v>89</v>
      </c>
      <c r="I21" s="38" t="s">
        <v>103</v>
      </c>
      <c r="J21" s="38"/>
      <c r="K21" s="38"/>
      <c r="L21" s="38"/>
      <c r="M21" s="45"/>
    </row>
    <row r="22" spans="1:13" ht="12" customHeight="1">
      <c r="A22" s="56">
        <v>9959</v>
      </c>
      <c r="B22" s="56" t="s">
        <v>12</v>
      </c>
      <c r="C22" s="76">
        <v>44</v>
      </c>
      <c r="D22" s="56">
        <v>45</v>
      </c>
      <c r="E22" s="57">
        <v>31</v>
      </c>
      <c r="F22" s="58">
        <f>SUM(D22/C22)</f>
        <v>1.0227272727272727</v>
      </c>
      <c r="G22" s="33" t="s">
        <v>62</v>
      </c>
      <c r="H22" s="41"/>
      <c r="I22" s="66"/>
      <c r="J22" s="60">
        <v>2023</v>
      </c>
      <c r="K22" s="60">
        <v>2024</v>
      </c>
      <c r="L22" s="61" t="s">
        <v>7</v>
      </c>
      <c r="M22" s="59"/>
    </row>
    <row r="23" spans="1:13" ht="12" customHeight="1" thickBot="1">
      <c r="A23" s="48"/>
      <c r="B23" s="53"/>
      <c r="C23" s="33"/>
      <c r="D23" s="52"/>
      <c r="E23" s="33"/>
      <c r="F23" s="58"/>
      <c r="G23" s="33"/>
      <c r="H23" s="62" t="s">
        <v>2</v>
      </c>
      <c r="I23" s="63" t="s">
        <v>1</v>
      </c>
      <c r="J23" s="64" t="s">
        <v>8</v>
      </c>
      <c r="K23" s="63" t="s">
        <v>8</v>
      </c>
      <c r="L23" s="63" t="s">
        <v>8</v>
      </c>
      <c r="M23" s="65" t="s">
        <v>4</v>
      </c>
    </row>
    <row r="24" spans="1:14" ht="12" customHeight="1" thickBot="1">
      <c r="A24" s="162"/>
      <c r="B24" s="160" t="s">
        <v>6</v>
      </c>
      <c r="C24" s="122">
        <f>SUM(C19:C23)</f>
        <v>157</v>
      </c>
      <c r="D24" s="122">
        <v>145</v>
      </c>
      <c r="E24" s="122">
        <v>93</v>
      </c>
      <c r="F24" s="165">
        <v>0.9236</v>
      </c>
      <c r="G24" s="33"/>
      <c r="H24" s="48">
        <v>7288</v>
      </c>
      <c r="I24" s="52" t="s">
        <v>119</v>
      </c>
      <c r="J24" s="33">
        <v>274</v>
      </c>
      <c r="K24" s="68">
        <v>281</v>
      </c>
      <c r="L24" s="52">
        <v>178</v>
      </c>
      <c r="M24" s="81">
        <f>SUM(K24/J24)</f>
        <v>1.0255474452554745</v>
      </c>
      <c r="N24" s="32" t="s">
        <v>62</v>
      </c>
    </row>
    <row r="25" spans="1:13" ht="12" customHeight="1">
      <c r="A25" s="37"/>
      <c r="B25" s="37"/>
      <c r="C25" s="37"/>
      <c r="D25" s="37"/>
      <c r="E25" s="37"/>
      <c r="F25" s="35"/>
      <c r="G25" s="33" t="s">
        <v>62</v>
      </c>
      <c r="H25" s="55">
        <v>8866</v>
      </c>
      <c r="I25" s="56" t="s">
        <v>15</v>
      </c>
      <c r="J25" s="57">
        <v>99</v>
      </c>
      <c r="K25" s="77">
        <v>101</v>
      </c>
      <c r="L25" s="56">
        <v>96</v>
      </c>
      <c r="M25" s="82">
        <f>SUM(K25/J25)</f>
        <v>1.02020202020202</v>
      </c>
    </row>
    <row r="26" spans="7:13" ht="12" customHeight="1">
      <c r="G26" s="33"/>
      <c r="H26" s="80">
        <v>9983</v>
      </c>
      <c r="I26" s="56" t="s">
        <v>71</v>
      </c>
      <c r="J26" s="56">
        <v>144</v>
      </c>
      <c r="K26" s="56">
        <v>147</v>
      </c>
      <c r="L26" s="56">
        <v>118</v>
      </c>
      <c r="M26" s="82">
        <f>SUM(K26/J26)</f>
        <v>1.0208333333333333</v>
      </c>
    </row>
    <row r="27" spans="7:13" ht="12" customHeight="1">
      <c r="G27" s="33" t="s">
        <v>62</v>
      </c>
      <c r="H27" s="80">
        <v>10226</v>
      </c>
      <c r="I27" s="56" t="s">
        <v>72</v>
      </c>
      <c r="J27" s="56">
        <v>87</v>
      </c>
      <c r="K27" s="56">
        <v>81</v>
      </c>
      <c r="L27" s="56">
        <v>71</v>
      </c>
      <c r="M27" s="82">
        <f>SUM(K27/J27)</f>
        <v>0.9310344827586207</v>
      </c>
    </row>
    <row r="28" spans="7:13" ht="12" customHeight="1" thickBot="1">
      <c r="G28" s="33" t="s">
        <v>62</v>
      </c>
      <c r="H28" s="80">
        <v>10400</v>
      </c>
      <c r="I28" s="56" t="s">
        <v>95</v>
      </c>
      <c r="J28" s="56">
        <v>75</v>
      </c>
      <c r="K28" s="56">
        <v>77</v>
      </c>
      <c r="L28" s="56">
        <v>37</v>
      </c>
      <c r="M28" s="82">
        <v>0.9867</v>
      </c>
    </row>
    <row r="29" spans="1:13" ht="12" customHeight="1" thickBot="1">
      <c r="A29" s="44" t="s">
        <v>82</v>
      </c>
      <c r="B29" s="38" t="s">
        <v>102</v>
      </c>
      <c r="C29" s="38"/>
      <c r="D29" s="38"/>
      <c r="E29" s="38"/>
      <c r="F29" s="45"/>
      <c r="G29" s="33" t="s">
        <v>62</v>
      </c>
      <c r="H29" s="80">
        <v>121966</v>
      </c>
      <c r="I29" s="56" t="s">
        <v>138</v>
      </c>
      <c r="J29" s="56">
        <v>0</v>
      </c>
      <c r="K29" s="56">
        <v>17</v>
      </c>
      <c r="L29" s="56">
        <v>3</v>
      </c>
      <c r="M29" s="79"/>
    </row>
    <row r="30" spans="1:13" ht="12" customHeight="1" thickBot="1">
      <c r="A30" s="41"/>
      <c r="B30" s="66"/>
      <c r="C30" s="60">
        <v>2023</v>
      </c>
      <c r="D30" s="60">
        <v>2024</v>
      </c>
      <c r="E30" s="61" t="s">
        <v>7</v>
      </c>
      <c r="F30" s="59"/>
      <c r="G30" s="33"/>
      <c r="H30" s="78"/>
      <c r="I30" s="56"/>
      <c r="J30" s="56"/>
      <c r="K30" s="56"/>
      <c r="L30" s="56"/>
      <c r="M30" s="83"/>
    </row>
    <row r="31" spans="1:13" ht="12" customHeight="1" thickBot="1">
      <c r="A31" s="62" t="s">
        <v>2</v>
      </c>
      <c r="B31" s="63" t="s">
        <v>1</v>
      </c>
      <c r="C31" s="64" t="s">
        <v>8</v>
      </c>
      <c r="D31" s="63" t="s">
        <v>8</v>
      </c>
      <c r="E31" s="63" t="s">
        <v>8</v>
      </c>
      <c r="F31" s="65" t="s">
        <v>4</v>
      </c>
      <c r="G31" s="33"/>
      <c r="H31" s="162"/>
      <c r="I31" s="160" t="s">
        <v>6</v>
      </c>
      <c r="J31" s="163">
        <f>SUM(J24:J30)</f>
        <v>679</v>
      </c>
      <c r="K31" s="163">
        <f>SUM(K24:K30)</f>
        <v>704</v>
      </c>
      <c r="L31" s="163">
        <f>SUM(L24:L30)</f>
        <v>503</v>
      </c>
      <c r="M31" s="164">
        <v>1.0368</v>
      </c>
    </row>
    <row r="32" spans="1:13" ht="12" customHeight="1">
      <c r="A32" s="48">
        <v>2057</v>
      </c>
      <c r="B32" s="33" t="s">
        <v>13</v>
      </c>
      <c r="C32" s="66">
        <v>68</v>
      </c>
      <c r="D32" s="33">
        <v>68</v>
      </c>
      <c r="E32" s="66">
        <v>48</v>
      </c>
      <c r="F32" s="58">
        <f>SUM(D32/C32)</f>
        <v>1</v>
      </c>
      <c r="G32" s="33" t="s">
        <v>62</v>
      </c>
      <c r="H32" s="36"/>
      <c r="J32" s="37"/>
      <c r="K32" s="37"/>
      <c r="L32" s="37"/>
      <c r="M32" s="34"/>
    </row>
    <row r="33" spans="1:9" ht="12" customHeight="1">
      <c r="A33" s="55">
        <v>4147</v>
      </c>
      <c r="B33" s="57" t="s">
        <v>14</v>
      </c>
      <c r="C33" s="56">
        <v>21</v>
      </c>
      <c r="D33" s="57">
        <v>21</v>
      </c>
      <c r="E33" s="56">
        <v>15</v>
      </c>
      <c r="F33" s="58">
        <f>SUM(D33/C33)</f>
        <v>1</v>
      </c>
      <c r="G33" s="33"/>
      <c r="I33" s="37" t="s">
        <v>62</v>
      </c>
    </row>
    <row r="34" spans="1:13" ht="12" customHeight="1" thickBot="1">
      <c r="A34" s="55"/>
      <c r="B34" s="57"/>
      <c r="C34" s="56"/>
      <c r="D34" s="57"/>
      <c r="E34" s="56"/>
      <c r="F34" s="58"/>
      <c r="G34" s="33" t="s">
        <v>62</v>
      </c>
      <c r="H34" s="37"/>
      <c r="I34" s="46"/>
      <c r="J34" s="37" t="s">
        <v>62</v>
      </c>
      <c r="K34" s="37" t="s">
        <v>62</v>
      </c>
      <c r="L34" s="37"/>
      <c r="M34" s="34"/>
    </row>
    <row r="35" spans="1:14" ht="12" customHeight="1" thickBot="1">
      <c r="A35" s="75"/>
      <c r="C35" s="70"/>
      <c r="E35" s="70"/>
      <c r="F35" s="84"/>
      <c r="G35" s="33" t="s">
        <v>62</v>
      </c>
      <c r="H35" s="44" t="s">
        <v>83</v>
      </c>
      <c r="I35" s="46" t="s">
        <v>130</v>
      </c>
      <c r="J35" s="38"/>
      <c r="K35" s="38"/>
      <c r="L35" s="38"/>
      <c r="M35" s="39"/>
      <c r="N35" s="33"/>
    </row>
    <row r="36" spans="1:16" ht="12" customHeight="1" thickBot="1">
      <c r="A36" s="162"/>
      <c r="B36" s="160" t="s">
        <v>6</v>
      </c>
      <c r="C36" s="122">
        <f>SUM(C32:C35)</f>
        <v>89</v>
      </c>
      <c r="D36" s="122">
        <f>SUM(D32:D35)</f>
        <v>89</v>
      </c>
      <c r="E36" s="122">
        <f>SUM(E32:E35)</f>
        <v>63</v>
      </c>
      <c r="F36" s="153">
        <f>SUM(D36/C36)</f>
        <v>1</v>
      </c>
      <c r="G36" s="33" t="s">
        <v>62</v>
      </c>
      <c r="H36" s="41"/>
      <c r="I36" s="66"/>
      <c r="J36" s="60">
        <v>2023</v>
      </c>
      <c r="K36" s="60">
        <v>2024</v>
      </c>
      <c r="L36" s="61" t="s">
        <v>7</v>
      </c>
      <c r="M36" s="59"/>
      <c r="N36" s="47"/>
      <c r="O36" s="33"/>
      <c r="P36" s="34"/>
    </row>
    <row r="37" spans="1:13" ht="12" customHeight="1" thickBot="1">
      <c r="A37" s="33"/>
      <c r="B37" s="33"/>
      <c r="C37" s="33"/>
      <c r="D37" s="33"/>
      <c r="E37" s="33"/>
      <c r="F37" s="33"/>
      <c r="G37" s="33" t="s">
        <v>62</v>
      </c>
      <c r="H37" s="62" t="s">
        <v>2</v>
      </c>
      <c r="I37" s="63" t="s">
        <v>1</v>
      </c>
      <c r="J37" s="64" t="s">
        <v>8</v>
      </c>
      <c r="K37" s="63" t="s">
        <v>8</v>
      </c>
      <c r="L37" s="63" t="s">
        <v>8</v>
      </c>
      <c r="M37" s="65" t="s">
        <v>4</v>
      </c>
    </row>
    <row r="38" spans="1:13" ht="12" customHeight="1">
      <c r="A38" s="33"/>
      <c r="G38" s="33" t="s">
        <v>62</v>
      </c>
      <c r="H38" s="48">
        <v>6983</v>
      </c>
      <c r="I38" s="66" t="s">
        <v>108</v>
      </c>
      <c r="J38" s="66">
        <v>21</v>
      </c>
      <c r="K38" s="33">
        <v>17</v>
      </c>
      <c r="L38" s="66">
        <v>14</v>
      </c>
      <c r="M38" s="82">
        <f aca="true" t="shared" si="0" ref="M38:M43">SUM(K38/J38)</f>
        <v>0.8095238095238095</v>
      </c>
    </row>
    <row r="39" spans="1:13" ht="12" customHeight="1">
      <c r="A39" s="33"/>
      <c r="G39" s="33"/>
      <c r="H39" s="55">
        <v>6722</v>
      </c>
      <c r="I39" s="56" t="s">
        <v>96</v>
      </c>
      <c r="J39" s="56">
        <v>20</v>
      </c>
      <c r="K39" s="57">
        <v>17</v>
      </c>
      <c r="L39" s="56">
        <v>15</v>
      </c>
      <c r="M39" s="82">
        <f t="shared" si="0"/>
        <v>0.85</v>
      </c>
    </row>
    <row r="40" spans="1:13" ht="12" customHeight="1">
      <c r="A40" s="33"/>
      <c r="G40" s="33"/>
      <c r="H40" s="55">
        <v>7383</v>
      </c>
      <c r="I40" s="56" t="s">
        <v>16</v>
      </c>
      <c r="J40" s="56">
        <v>153</v>
      </c>
      <c r="K40" s="56">
        <v>147</v>
      </c>
      <c r="L40" s="56">
        <v>119</v>
      </c>
      <c r="M40" s="82">
        <f t="shared" si="0"/>
        <v>0.9607843137254902</v>
      </c>
    </row>
    <row r="41" spans="1:13" ht="12" customHeight="1">
      <c r="A41" s="33"/>
      <c r="G41" s="40"/>
      <c r="H41" s="55">
        <v>9103</v>
      </c>
      <c r="I41" s="56" t="s">
        <v>17</v>
      </c>
      <c r="J41" s="56">
        <v>100</v>
      </c>
      <c r="K41" s="56">
        <v>100</v>
      </c>
      <c r="L41" s="56">
        <v>92</v>
      </c>
      <c r="M41" s="82">
        <f t="shared" si="0"/>
        <v>1</v>
      </c>
    </row>
    <row r="42" spans="1:14" ht="12" customHeight="1" thickBot="1">
      <c r="A42" s="33"/>
      <c r="G42" s="33"/>
      <c r="H42" s="55">
        <v>10225</v>
      </c>
      <c r="I42" s="56" t="s">
        <v>19</v>
      </c>
      <c r="J42" s="56">
        <v>110</v>
      </c>
      <c r="K42" s="56">
        <v>108</v>
      </c>
      <c r="L42" s="56">
        <v>92</v>
      </c>
      <c r="M42" s="82">
        <f t="shared" si="0"/>
        <v>0.9818181818181818</v>
      </c>
      <c r="N42" s="32" t="s">
        <v>62</v>
      </c>
    </row>
    <row r="43" spans="1:14" ht="12" customHeight="1">
      <c r="A43" s="33"/>
      <c r="B43" s="41" t="s">
        <v>20</v>
      </c>
      <c r="C43" s="60">
        <v>2023</v>
      </c>
      <c r="D43" s="60">
        <v>2024</v>
      </c>
      <c r="E43" s="61" t="s">
        <v>7</v>
      </c>
      <c r="F43" s="87"/>
      <c r="G43" s="33"/>
      <c r="H43" s="80">
        <v>10999</v>
      </c>
      <c r="I43" s="56" t="s">
        <v>18</v>
      </c>
      <c r="J43" s="56">
        <v>40</v>
      </c>
      <c r="K43" s="56">
        <v>42</v>
      </c>
      <c r="L43" s="56">
        <v>23</v>
      </c>
      <c r="M43" s="82">
        <f t="shared" si="0"/>
        <v>1.05</v>
      </c>
      <c r="N43" s="32" t="s">
        <v>62</v>
      </c>
    </row>
    <row r="44" spans="1:13" ht="12" customHeight="1" thickBot="1">
      <c r="A44" s="33"/>
      <c r="B44" s="48"/>
      <c r="C44" s="91" t="s">
        <v>8</v>
      </c>
      <c r="D44" s="91" t="s">
        <v>8</v>
      </c>
      <c r="E44" s="92" t="s">
        <v>8</v>
      </c>
      <c r="F44" s="88" t="s">
        <v>4</v>
      </c>
      <c r="G44" s="33"/>
      <c r="H44" s="51"/>
      <c r="I44" s="85"/>
      <c r="J44" s="52"/>
      <c r="K44" s="33"/>
      <c r="L44" s="52"/>
      <c r="M44" s="86"/>
    </row>
    <row r="45" spans="1:13" ht="12" customHeight="1" thickBot="1">
      <c r="A45" s="33"/>
      <c r="B45" s="48"/>
      <c r="C45" s="52"/>
      <c r="D45" s="52"/>
      <c r="E45" s="68"/>
      <c r="F45" s="49"/>
      <c r="G45" s="33" t="s">
        <v>62</v>
      </c>
      <c r="H45" s="162"/>
      <c r="I45" s="160" t="s">
        <v>6</v>
      </c>
      <c r="J45" s="122">
        <f>SUM(J38:J44)</f>
        <v>444</v>
      </c>
      <c r="K45" s="122">
        <f>SUM(K38:K44)</f>
        <v>431</v>
      </c>
      <c r="L45" s="122">
        <f>SUM(L38:L44)</f>
        <v>355</v>
      </c>
      <c r="M45" s="156">
        <v>0.9707</v>
      </c>
    </row>
    <row r="46" spans="2:9" ht="12" customHeight="1" thickBot="1">
      <c r="B46" s="158" t="s">
        <v>6</v>
      </c>
      <c r="C46" s="122">
        <f>SUM(C11+C24+C36+J16+J31+J45)</f>
        <v>2595</v>
      </c>
      <c r="D46" s="122">
        <f>SUM(D11+D24+D36+K16+K31+K45)</f>
        <v>2487</v>
      </c>
      <c r="E46" s="122">
        <f>SUM(E11+E24+E36+L16+L31+L45)</f>
        <v>1918</v>
      </c>
      <c r="F46" s="153">
        <f>SUM(D46/C46)</f>
        <v>0.9583815028901734</v>
      </c>
      <c r="G46" s="33"/>
      <c r="I46" s="37"/>
    </row>
    <row r="47" spans="7:13" ht="12" customHeight="1">
      <c r="G47" s="33"/>
      <c r="H47" s="36" t="s">
        <v>62</v>
      </c>
      <c r="I47" s="37"/>
      <c r="J47" s="37"/>
      <c r="K47" s="37"/>
      <c r="L47" s="37"/>
      <c r="M47" s="35"/>
    </row>
    <row r="48" spans="7:13" ht="12" customHeight="1">
      <c r="G48" s="33" t="s">
        <v>62</v>
      </c>
      <c r="H48" s="37"/>
      <c r="J48" s="37"/>
      <c r="K48" s="37"/>
      <c r="L48" s="37" t="s">
        <v>62</v>
      </c>
      <c r="M48" s="35"/>
    </row>
    <row r="49" spans="7:13" ht="12" customHeight="1">
      <c r="G49" s="33"/>
      <c r="H49" s="37"/>
      <c r="J49" s="37"/>
      <c r="K49" s="37"/>
      <c r="L49" s="37"/>
      <c r="M49" s="35"/>
    </row>
    <row r="50" ht="12" customHeight="1">
      <c r="G50" s="33"/>
    </row>
    <row r="51" spans="2:7" ht="12.75">
      <c r="B51" s="33"/>
      <c r="C51" s="33"/>
      <c r="D51" s="33"/>
      <c r="E51" s="33"/>
      <c r="F51" s="33"/>
      <c r="G51" s="33"/>
    </row>
    <row r="52" ht="12.75">
      <c r="G52" s="33"/>
    </row>
  </sheetData>
  <sheetProtection/>
  <printOptions/>
  <pageMargins left="0.64" right="0.25" top="1" bottom="0.61" header="0.5" footer="0.49"/>
  <pageSetup fitToHeight="3" fitToWidth="1" orientation="portrait" r:id="rId1"/>
  <headerFooter alignWithMargins="0">
    <oddHeader>&amp;LPresident Connie Holt&amp;CDept of NC Aux Membership Report
2023-24&amp;RChairman Lyndsey Bowlus</oddHeader>
    <oddFooter>&amp;CPage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3">
      <selection activeCell="K28" sqref="K28"/>
    </sheetView>
  </sheetViews>
  <sheetFormatPr defaultColWidth="9.140625" defaultRowHeight="12.75"/>
  <cols>
    <col min="1" max="1" width="7.7109375" style="0" customWidth="1"/>
    <col min="2" max="2" width="10.7109375" style="0" customWidth="1"/>
    <col min="3" max="5" width="5.7109375" style="0" customWidth="1"/>
    <col min="6" max="6" width="7.7109375" style="0" customWidth="1"/>
    <col min="7" max="7" width="6.7109375" style="0" customWidth="1"/>
    <col min="8" max="8" width="7.7109375" style="0" customWidth="1"/>
    <col min="9" max="9" width="12.7109375" style="0" customWidth="1"/>
    <col min="10" max="12" width="5.7109375" style="0" customWidth="1"/>
    <col min="13" max="13" width="7.7109375" style="0" customWidth="1"/>
  </cols>
  <sheetData>
    <row r="1" spans="1:7" ht="12" customHeight="1">
      <c r="A1" t="s">
        <v>0</v>
      </c>
      <c r="B1" s="50">
        <v>45341</v>
      </c>
      <c r="F1" s="18" t="s">
        <v>99</v>
      </c>
      <c r="G1" s="18" t="s">
        <v>127</v>
      </c>
    </row>
    <row r="2" ht="12" customHeight="1">
      <c r="B2" s="15"/>
    </row>
    <row r="3" ht="12" customHeight="1" thickBot="1">
      <c r="B3" s="15"/>
    </row>
    <row r="4" spans="1:13" ht="12" customHeight="1" thickBot="1">
      <c r="A4" s="5" t="s">
        <v>74</v>
      </c>
      <c r="B4" s="6" t="s">
        <v>128</v>
      </c>
      <c r="C4" s="6" t="s">
        <v>133</v>
      </c>
      <c r="D4" s="6"/>
      <c r="E4" s="6"/>
      <c r="F4" s="14"/>
      <c r="H4" s="5" t="s">
        <v>85</v>
      </c>
      <c r="I4" s="6" t="s">
        <v>117</v>
      </c>
      <c r="J4" s="6"/>
      <c r="K4" s="6"/>
      <c r="L4" s="6"/>
      <c r="M4" s="14"/>
    </row>
    <row r="5" spans="1:13" ht="12" customHeight="1">
      <c r="A5" s="41"/>
      <c r="B5" s="66"/>
      <c r="C5" s="60">
        <v>2023</v>
      </c>
      <c r="D5" s="60">
        <v>2024</v>
      </c>
      <c r="E5" s="61" t="s">
        <v>7</v>
      </c>
      <c r="F5" s="59"/>
      <c r="H5" s="41"/>
      <c r="I5" s="66"/>
      <c r="J5" s="60">
        <v>2023</v>
      </c>
      <c r="K5" s="60">
        <v>2024</v>
      </c>
      <c r="L5" s="61" t="s">
        <v>7</v>
      </c>
      <c r="M5" s="59"/>
    </row>
    <row r="6" spans="1:13" ht="12" customHeight="1" thickBot="1">
      <c r="A6" s="62" t="s">
        <v>2</v>
      </c>
      <c r="B6" s="63" t="s">
        <v>1</v>
      </c>
      <c r="C6" s="64" t="s">
        <v>8</v>
      </c>
      <c r="D6" s="63" t="s">
        <v>8</v>
      </c>
      <c r="E6" s="63" t="s">
        <v>8</v>
      </c>
      <c r="F6" s="65" t="s">
        <v>4</v>
      </c>
      <c r="H6" s="62" t="s">
        <v>2</v>
      </c>
      <c r="I6" s="63" t="s">
        <v>1</v>
      </c>
      <c r="J6" s="64" t="s">
        <v>8</v>
      </c>
      <c r="K6" s="63" t="s">
        <v>8</v>
      </c>
      <c r="L6" s="63" t="s">
        <v>8</v>
      </c>
      <c r="M6" s="65" t="s">
        <v>4</v>
      </c>
    </row>
    <row r="7" spans="1:13" ht="12" customHeight="1">
      <c r="A7" s="48">
        <v>1920</v>
      </c>
      <c r="B7" s="52" t="s">
        <v>21</v>
      </c>
      <c r="C7" s="33">
        <v>41</v>
      </c>
      <c r="D7" s="52">
        <v>40</v>
      </c>
      <c r="E7" s="33">
        <v>19</v>
      </c>
      <c r="F7" s="54">
        <f>SUM(D7/C7)</f>
        <v>0.975609756097561</v>
      </c>
      <c r="H7" s="97">
        <v>2087</v>
      </c>
      <c r="I7" s="100" t="s">
        <v>24</v>
      </c>
      <c r="J7" s="1">
        <v>18</v>
      </c>
      <c r="K7" s="100">
        <v>20</v>
      </c>
      <c r="L7" s="1">
        <v>6</v>
      </c>
      <c r="M7" s="82">
        <f>SUM(K7/J7)</f>
        <v>1.1111111111111112</v>
      </c>
    </row>
    <row r="8" spans="1:13" ht="12" customHeight="1">
      <c r="A8" s="55">
        <v>10607</v>
      </c>
      <c r="B8" s="56" t="s">
        <v>115</v>
      </c>
      <c r="C8" s="57">
        <v>32</v>
      </c>
      <c r="D8" s="56">
        <v>33</v>
      </c>
      <c r="E8" s="57">
        <v>23</v>
      </c>
      <c r="F8" s="58">
        <f>SUM(D8/C8)</f>
        <v>1.03125</v>
      </c>
      <c r="H8" s="103">
        <v>2972</v>
      </c>
      <c r="I8" s="104" t="s">
        <v>22</v>
      </c>
      <c r="J8" s="105">
        <v>35</v>
      </c>
      <c r="K8" s="104">
        <v>36</v>
      </c>
      <c r="L8" s="105">
        <v>30</v>
      </c>
      <c r="M8" s="82">
        <f>SUM(K8/J8)</f>
        <v>1.0285714285714285</v>
      </c>
    </row>
    <row r="9" spans="1:13" ht="12" customHeight="1">
      <c r="A9" s="55"/>
      <c r="B9" s="56"/>
      <c r="C9" s="57"/>
      <c r="D9" s="56"/>
      <c r="E9" s="57"/>
      <c r="F9" s="58"/>
      <c r="H9" s="107">
        <v>3074</v>
      </c>
      <c r="I9" s="104" t="s">
        <v>23</v>
      </c>
      <c r="J9" s="104">
        <v>48</v>
      </c>
      <c r="K9" s="104">
        <v>41</v>
      </c>
      <c r="L9" s="104">
        <v>16</v>
      </c>
      <c r="M9" s="82">
        <f>SUM(K9/J9)</f>
        <v>0.8541666666666666</v>
      </c>
    </row>
    <row r="10" spans="1:13" ht="12" customHeight="1" thickBot="1">
      <c r="A10" s="51"/>
      <c r="B10" s="53"/>
      <c r="C10" s="33"/>
      <c r="D10" s="52" t="s">
        <v>62</v>
      </c>
      <c r="E10" s="33" t="s">
        <v>62</v>
      </c>
      <c r="F10" s="54"/>
      <c r="H10" s="107">
        <v>8297</v>
      </c>
      <c r="I10" s="104" t="s">
        <v>56</v>
      </c>
      <c r="J10" s="104">
        <v>58</v>
      </c>
      <c r="K10" s="104">
        <v>57</v>
      </c>
      <c r="L10" s="104">
        <v>49</v>
      </c>
      <c r="M10" s="108">
        <f>SUM(K10/J10)</f>
        <v>0.9827586206896551</v>
      </c>
    </row>
    <row r="11" spans="1:13" ht="12" customHeight="1" thickBot="1">
      <c r="A11" s="162"/>
      <c r="B11" s="160" t="s">
        <v>6</v>
      </c>
      <c r="C11" s="122">
        <f>SUM(C7:C10)</f>
        <v>73</v>
      </c>
      <c r="D11" s="122">
        <f>SUM(D7:D10)</f>
        <v>73</v>
      </c>
      <c r="E11" s="160">
        <f>SUM(E7:E10)</f>
        <v>42</v>
      </c>
      <c r="F11" s="153">
        <f>SUM(D11/C11)</f>
        <v>1</v>
      </c>
      <c r="G11" s="1"/>
      <c r="H11" s="110"/>
      <c r="I11" s="112"/>
      <c r="J11" s="112"/>
      <c r="K11" s="113"/>
      <c r="L11" s="112"/>
      <c r="M11" s="111"/>
    </row>
    <row r="12" spans="7:13" ht="12" customHeight="1" thickBot="1">
      <c r="G12" s="1"/>
      <c r="H12" s="158"/>
      <c r="I12" s="160" t="s">
        <v>6</v>
      </c>
      <c r="J12" s="122">
        <f>SUM(J7:J11)</f>
        <v>159</v>
      </c>
      <c r="K12" s="122">
        <f>SUM(K7:K11)</f>
        <v>154</v>
      </c>
      <c r="L12" s="122">
        <f>SUM(L7:L11)</f>
        <v>101</v>
      </c>
      <c r="M12" s="161">
        <f>SUM(K12/J12)</f>
        <v>0.9685534591194969</v>
      </c>
    </row>
    <row r="13" ht="12" customHeight="1">
      <c r="G13" s="1"/>
    </row>
    <row r="14" spans="3:13" ht="12" customHeight="1">
      <c r="C14" s="21"/>
      <c r="D14" s="21"/>
      <c r="E14" s="21"/>
      <c r="F14" s="21"/>
      <c r="G14" s="1" t="s">
        <v>62</v>
      </c>
      <c r="H14" s="3"/>
      <c r="I14" s="1"/>
      <c r="J14" s="1"/>
      <c r="K14" s="1"/>
      <c r="L14" s="1"/>
      <c r="M14" s="4"/>
    </row>
    <row r="15" spans="3:13" ht="12" customHeight="1" thickBot="1">
      <c r="C15" s="21"/>
      <c r="D15" s="21"/>
      <c r="E15" s="21"/>
      <c r="F15" s="21"/>
      <c r="G15" s="1"/>
      <c r="H15" s="23"/>
      <c r="I15" s="8"/>
      <c r="J15" s="8"/>
      <c r="K15" s="8"/>
      <c r="L15" s="8" t="s">
        <v>111</v>
      </c>
      <c r="M15" s="20"/>
    </row>
    <row r="16" spans="1:13" ht="12" customHeight="1" thickBot="1">
      <c r="A16" s="5" t="s">
        <v>84</v>
      </c>
      <c r="B16" s="6" t="s">
        <v>107</v>
      </c>
      <c r="C16" s="6"/>
      <c r="D16" s="6"/>
      <c r="E16" s="6"/>
      <c r="F16" s="14"/>
      <c r="G16" s="1"/>
      <c r="H16" s="5" t="s">
        <v>94</v>
      </c>
      <c r="I16" s="6" t="s">
        <v>123</v>
      </c>
      <c r="J16" s="6"/>
      <c r="K16" s="6"/>
      <c r="L16" s="6"/>
      <c r="M16" s="14"/>
    </row>
    <row r="17" spans="1:13" ht="12" customHeight="1">
      <c r="A17" s="41"/>
      <c r="B17" s="66"/>
      <c r="C17" s="60">
        <v>2023</v>
      </c>
      <c r="D17" s="60">
        <v>2024</v>
      </c>
      <c r="E17" s="61" t="s">
        <v>7</v>
      </c>
      <c r="F17" s="59"/>
      <c r="G17" s="1" t="s">
        <v>62</v>
      </c>
      <c r="H17" s="41"/>
      <c r="I17" s="66"/>
      <c r="J17" s="60">
        <v>2023</v>
      </c>
      <c r="K17" s="60">
        <v>2024</v>
      </c>
      <c r="L17" s="61" t="s">
        <v>7</v>
      </c>
      <c r="M17" s="59"/>
    </row>
    <row r="18" spans="1:13" ht="12" customHeight="1" thickBot="1">
      <c r="A18" s="62" t="s">
        <v>2</v>
      </c>
      <c r="B18" s="63" t="s">
        <v>1</v>
      </c>
      <c r="C18" s="64" t="s">
        <v>8</v>
      </c>
      <c r="D18" s="63" t="s">
        <v>8</v>
      </c>
      <c r="E18" s="63" t="s">
        <v>8</v>
      </c>
      <c r="F18" s="65" t="s">
        <v>4</v>
      </c>
      <c r="G18" s="1" t="s">
        <v>62</v>
      </c>
      <c r="H18" s="62" t="s">
        <v>2</v>
      </c>
      <c r="I18" s="63" t="s">
        <v>1</v>
      </c>
      <c r="J18" s="64" t="s">
        <v>8</v>
      </c>
      <c r="K18" s="63" t="s">
        <v>8</v>
      </c>
      <c r="L18" s="63" t="s">
        <v>8</v>
      </c>
      <c r="M18" s="65" t="s">
        <v>4</v>
      </c>
    </row>
    <row r="19" spans="1:13" ht="12" customHeight="1">
      <c r="A19" s="97">
        <v>670</v>
      </c>
      <c r="B19" s="100" t="s">
        <v>25</v>
      </c>
      <c r="C19" s="1">
        <v>121</v>
      </c>
      <c r="D19" s="1">
        <v>142</v>
      </c>
      <c r="E19" s="100">
        <v>97</v>
      </c>
      <c r="F19" s="54">
        <f aca="true" t="shared" si="0" ref="F19:F24">SUM(D19/C19)</f>
        <v>1.1735537190082646</v>
      </c>
      <c r="G19" s="1"/>
      <c r="H19" s="115">
        <v>2908</v>
      </c>
      <c r="I19" s="1" t="s">
        <v>32</v>
      </c>
      <c r="J19" s="98">
        <v>94</v>
      </c>
      <c r="K19" s="98">
        <v>90</v>
      </c>
      <c r="L19" s="100">
        <v>37</v>
      </c>
      <c r="M19" s="86">
        <f aca="true" t="shared" si="1" ref="M19:M25">SUM(K19/J19)</f>
        <v>0.9574468085106383</v>
      </c>
    </row>
    <row r="20" spans="1:13" ht="12" customHeight="1">
      <c r="A20" s="103">
        <v>4542</v>
      </c>
      <c r="B20" s="104" t="s">
        <v>17</v>
      </c>
      <c r="C20" s="105">
        <v>0</v>
      </c>
      <c r="D20" s="105">
        <v>0</v>
      </c>
      <c r="E20" s="104">
        <v>0</v>
      </c>
      <c r="F20" s="58">
        <v>0</v>
      </c>
      <c r="G20" s="1" t="s">
        <v>62</v>
      </c>
      <c r="H20" s="103">
        <v>3006</v>
      </c>
      <c r="I20" s="105" t="s">
        <v>33</v>
      </c>
      <c r="J20" s="116">
        <v>110</v>
      </c>
      <c r="K20" s="116">
        <v>91</v>
      </c>
      <c r="L20" s="104">
        <v>50</v>
      </c>
      <c r="M20" s="119">
        <f t="shared" si="1"/>
        <v>0.8272727272727273</v>
      </c>
    </row>
    <row r="21" spans="1:13" ht="12" customHeight="1">
      <c r="A21" s="97">
        <v>6018</v>
      </c>
      <c r="B21" s="101" t="s">
        <v>25</v>
      </c>
      <c r="C21" s="1">
        <v>189</v>
      </c>
      <c r="D21" s="1">
        <v>194</v>
      </c>
      <c r="E21" s="101">
        <v>156</v>
      </c>
      <c r="F21" s="54">
        <f t="shared" si="0"/>
        <v>1.0264550264550265</v>
      </c>
      <c r="G21" s="1" t="s">
        <v>62</v>
      </c>
      <c r="H21" s="97">
        <v>6365</v>
      </c>
      <c r="I21" s="1" t="s">
        <v>34</v>
      </c>
      <c r="J21" s="99">
        <v>18</v>
      </c>
      <c r="K21" s="99">
        <v>18</v>
      </c>
      <c r="L21" s="101">
        <v>4</v>
      </c>
      <c r="M21" s="86">
        <f t="shared" si="1"/>
        <v>1</v>
      </c>
    </row>
    <row r="22" spans="1:13" ht="12" customHeight="1">
      <c r="A22" s="118">
        <v>10630</v>
      </c>
      <c r="B22" s="104" t="s">
        <v>26</v>
      </c>
      <c r="C22" s="105">
        <v>35</v>
      </c>
      <c r="D22" s="105">
        <v>34</v>
      </c>
      <c r="E22" s="104">
        <v>24</v>
      </c>
      <c r="F22" s="58">
        <f t="shared" si="0"/>
        <v>0.9714285714285714</v>
      </c>
      <c r="G22" s="1" t="s">
        <v>62</v>
      </c>
      <c r="H22" s="103">
        <v>8989</v>
      </c>
      <c r="I22" s="105" t="s">
        <v>35</v>
      </c>
      <c r="J22" s="116">
        <v>138</v>
      </c>
      <c r="K22" s="116">
        <v>131</v>
      </c>
      <c r="L22" s="104">
        <v>59</v>
      </c>
      <c r="M22" s="119">
        <f t="shared" si="1"/>
        <v>0.9492753623188406</v>
      </c>
    </row>
    <row r="23" spans="1:13" ht="12" customHeight="1" thickBot="1">
      <c r="A23" s="114"/>
      <c r="B23" s="117"/>
      <c r="C23" s="1"/>
      <c r="D23" s="1"/>
      <c r="E23" s="101"/>
      <c r="F23" s="54"/>
      <c r="G23" s="1" t="s">
        <v>62</v>
      </c>
      <c r="H23" s="103">
        <v>9134</v>
      </c>
      <c r="I23" s="105" t="s">
        <v>36</v>
      </c>
      <c r="J23" s="116">
        <v>30</v>
      </c>
      <c r="K23" s="116">
        <v>25</v>
      </c>
      <c r="L23" s="104">
        <v>17</v>
      </c>
      <c r="M23" s="82">
        <f t="shared" si="1"/>
        <v>0.8333333333333334</v>
      </c>
    </row>
    <row r="24" spans="1:13" ht="12" customHeight="1" thickBot="1">
      <c r="A24" s="150"/>
      <c r="B24" s="151" t="s">
        <v>6</v>
      </c>
      <c r="C24" s="152">
        <f>SUM(C19:C23)</f>
        <v>345</v>
      </c>
      <c r="D24" s="152">
        <f>SUM(D19:D23)</f>
        <v>370</v>
      </c>
      <c r="E24" s="152">
        <f>SUM(E19:E23)</f>
        <v>277</v>
      </c>
      <c r="F24" s="153">
        <v>0.8747</v>
      </c>
      <c r="G24" s="1"/>
      <c r="H24" s="97"/>
      <c r="I24" s="12"/>
      <c r="J24" s="99"/>
      <c r="K24" s="99"/>
      <c r="L24" s="101"/>
      <c r="M24" s="86"/>
    </row>
    <row r="25" spans="7:13" ht="12" customHeight="1" thickBot="1">
      <c r="G25" s="12" t="s">
        <v>62</v>
      </c>
      <c r="H25" s="154"/>
      <c r="I25" s="155" t="s">
        <v>6</v>
      </c>
      <c r="J25" s="152">
        <f>SUM(J19:J24)</f>
        <v>390</v>
      </c>
      <c r="K25" s="152">
        <f>SUM(K19:K24)</f>
        <v>355</v>
      </c>
      <c r="L25" s="152">
        <f>SUM(L19:L24)</f>
        <v>167</v>
      </c>
      <c r="M25" s="156">
        <f t="shared" si="1"/>
        <v>0.9102564102564102</v>
      </c>
    </row>
    <row r="26" ht="12" customHeight="1">
      <c r="G26" s="12"/>
    </row>
    <row r="27" spans="1:13" ht="12" customHeight="1" thickBot="1">
      <c r="A27" s="7"/>
      <c r="B27" s="93"/>
      <c r="C27" s="7"/>
      <c r="D27" s="7"/>
      <c r="E27" s="7"/>
      <c r="F27" s="7"/>
      <c r="G27" s="12"/>
      <c r="H27" s="12"/>
      <c r="I27" s="12"/>
      <c r="J27" s="1" t="s">
        <v>62</v>
      </c>
      <c r="K27" s="1"/>
      <c r="L27" s="1" t="s">
        <v>62</v>
      </c>
      <c r="M27" s="8"/>
    </row>
    <row r="28" spans="1:13" ht="12" customHeight="1" thickBot="1">
      <c r="A28" s="5" t="s">
        <v>77</v>
      </c>
      <c r="B28" s="6" t="s">
        <v>122</v>
      </c>
      <c r="C28" s="6"/>
      <c r="D28" s="6"/>
      <c r="E28" s="6"/>
      <c r="F28" s="14"/>
      <c r="G28" s="1"/>
      <c r="H28" s="1"/>
      <c r="J28" s="12"/>
      <c r="K28" s="12"/>
      <c r="L28" s="21"/>
      <c r="M28" s="8"/>
    </row>
    <row r="29" spans="1:13" ht="12" customHeight="1">
      <c r="A29" s="41"/>
      <c r="B29" s="66"/>
      <c r="C29" s="60">
        <v>2023</v>
      </c>
      <c r="D29" s="60">
        <v>2024</v>
      </c>
      <c r="E29" s="61" t="s">
        <v>7</v>
      </c>
      <c r="F29" s="59"/>
      <c r="G29" s="1"/>
      <c r="H29" s="12"/>
      <c r="I29" s="12"/>
      <c r="J29" s="1" t="s">
        <v>62</v>
      </c>
      <c r="K29" s="1"/>
      <c r="L29" s="1"/>
      <c r="M29" s="8"/>
    </row>
    <row r="30" spans="1:13" ht="12" customHeight="1" thickBot="1">
      <c r="A30" s="62" t="s">
        <v>2</v>
      </c>
      <c r="B30" s="63" t="s">
        <v>1</v>
      </c>
      <c r="C30" s="64" t="s">
        <v>8</v>
      </c>
      <c r="D30" s="63" t="s">
        <v>8</v>
      </c>
      <c r="E30" s="63" t="s">
        <v>8</v>
      </c>
      <c r="F30" s="65" t="s">
        <v>4</v>
      </c>
      <c r="G30" s="1"/>
      <c r="H30" s="1" t="s">
        <v>62</v>
      </c>
      <c r="I30" s="1"/>
      <c r="J30" s="1"/>
      <c r="K30" s="1"/>
      <c r="L30" s="1"/>
      <c r="M30" s="1"/>
    </row>
    <row r="31" spans="1:13" ht="12" customHeight="1">
      <c r="A31" s="97">
        <v>4203</v>
      </c>
      <c r="B31" s="98" t="s">
        <v>27</v>
      </c>
      <c r="C31" s="98">
        <v>51</v>
      </c>
      <c r="D31" s="98">
        <v>54</v>
      </c>
      <c r="E31" s="100">
        <v>30</v>
      </c>
      <c r="F31" s="54">
        <f>SUM(D31/C31)</f>
        <v>1.0588235294117647</v>
      </c>
      <c r="G31" s="1" t="s">
        <v>62</v>
      </c>
      <c r="H31" s="1" t="s">
        <v>109</v>
      </c>
      <c r="I31" s="1"/>
      <c r="J31" s="1"/>
      <c r="K31" s="1"/>
      <c r="L31" s="1"/>
      <c r="M31" s="1"/>
    </row>
    <row r="32" spans="1:8" ht="12" customHeight="1">
      <c r="A32" s="103">
        <v>5631</v>
      </c>
      <c r="B32" s="116" t="s">
        <v>28</v>
      </c>
      <c r="C32" s="116">
        <v>111</v>
      </c>
      <c r="D32" s="116">
        <v>108</v>
      </c>
      <c r="E32" s="104">
        <v>92</v>
      </c>
      <c r="F32" s="58">
        <f>SUM(D32/C32)</f>
        <v>0.972972972972973</v>
      </c>
      <c r="G32" s="1" t="s">
        <v>62</v>
      </c>
      <c r="H32" s="1"/>
    </row>
    <row r="33" spans="1:8" ht="12" customHeight="1">
      <c r="A33" s="97">
        <v>7318</v>
      </c>
      <c r="B33" s="99" t="s">
        <v>29</v>
      </c>
      <c r="C33" s="99">
        <v>311</v>
      </c>
      <c r="D33" s="99">
        <v>336</v>
      </c>
      <c r="E33" s="101">
        <v>282</v>
      </c>
      <c r="F33" s="54">
        <f>SUM(D33/C33)</f>
        <v>1.0803858520900322</v>
      </c>
      <c r="G33" s="1"/>
      <c r="H33" s="1"/>
    </row>
    <row r="34" spans="1:8" ht="12" customHeight="1">
      <c r="A34" s="103">
        <v>9881</v>
      </c>
      <c r="B34" s="116" t="s">
        <v>30</v>
      </c>
      <c r="C34" s="116" t="s">
        <v>134</v>
      </c>
      <c r="D34" s="116">
        <v>0</v>
      </c>
      <c r="E34" s="104">
        <v>0</v>
      </c>
      <c r="F34" s="58">
        <v>0</v>
      </c>
      <c r="G34" s="1"/>
      <c r="H34" s="1"/>
    </row>
    <row r="35" spans="1:7" ht="12" customHeight="1">
      <c r="A35" s="114">
        <v>10403</v>
      </c>
      <c r="B35" s="99" t="s">
        <v>31</v>
      </c>
      <c r="C35" s="99">
        <v>46</v>
      </c>
      <c r="D35" s="99">
        <v>44</v>
      </c>
      <c r="E35" s="101">
        <v>23</v>
      </c>
      <c r="F35" s="54">
        <f>SUM(D35/C35)</f>
        <v>0.9565217391304348</v>
      </c>
      <c r="G35" s="1"/>
    </row>
    <row r="36" spans="1:13" ht="12" customHeight="1" thickBot="1">
      <c r="A36" s="149"/>
      <c r="B36" s="121"/>
      <c r="C36" s="121"/>
      <c r="D36" s="121"/>
      <c r="E36" s="109"/>
      <c r="F36" s="120"/>
      <c r="G36" s="1"/>
      <c r="I36" s="33"/>
      <c r="J36" s="33"/>
      <c r="K36" s="33"/>
      <c r="L36" s="33"/>
      <c r="M36" s="33"/>
    </row>
    <row r="37" spans="1:7" ht="12" customHeight="1" thickBot="1">
      <c r="A37" s="154"/>
      <c r="B37" s="151" t="s">
        <v>6</v>
      </c>
      <c r="C37" s="157">
        <f>SUM(C31:C36)</f>
        <v>519</v>
      </c>
      <c r="D37" s="157">
        <f>SUM(D31:D36)</f>
        <v>542</v>
      </c>
      <c r="E37" s="157">
        <f>SUM(E31:E36)</f>
        <v>427</v>
      </c>
      <c r="F37" s="153">
        <v>0.9819</v>
      </c>
      <c r="G37" s="1"/>
    </row>
    <row r="38" ht="12" customHeight="1">
      <c r="G38" s="1"/>
    </row>
    <row r="39" spans="1:7" ht="12" customHeight="1">
      <c r="A39" s="12"/>
      <c r="B39" s="8"/>
      <c r="C39" s="8"/>
      <c r="D39" s="8"/>
      <c r="E39" s="8"/>
      <c r="F39" s="20"/>
      <c r="G39" s="12"/>
    </row>
    <row r="40" spans="1:7" ht="12" customHeight="1">
      <c r="A40" s="12"/>
      <c r="G40" s="12"/>
    </row>
    <row r="41" spans="1:7" ht="12" customHeight="1">
      <c r="A41" s="12"/>
      <c r="G41" s="12"/>
    </row>
    <row r="42" spans="1:7" ht="12" customHeight="1" thickBot="1">
      <c r="A42" s="12"/>
      <c r="G42" s="12"/>
    </row>
    <row r="43" spans="2:7" ht="12" customHeight="1">
      <c r="B43" s="159" t="s">
        <v>37</v>
      </c>
      <c r="C43" s="60">
        <v>2023</v>
      </c>
      <c r="D43" s="60">
        <v>2024</v>
      </c>
      <c r="E43" s="61" t="s">
        <v>7</v>
      </c>
      <c r="F43" s="87"/>
      <c r="G43" s="1"/>
    </row>
    <row r="44" spans="2:8" ht="12" customHeight="1">
      <c r="B44" s="48"/>
      <c r="C44" s="91" t="s">
        <v>8</v>
      </c>
      <c r="D44" s="91" t="s">
        <v>8</v>
      </c>
      <c r="E44" s="92" t="s">
        <v>8</v>
      </c>
      <c r="F44" s="88" t="s">
        <v>4</v>
      </c>
      <c r="G44" s="1"/>
      <c r="H44" s="18" t="s">
        <v>110</v>
      </c>
    </row>
    <row r="45" spans="2:13" ht="12" customHeight="1" thickBot="1">
      <c r="B45" s="48"/>
      <c r="C45" s="52"/>
      <c r="D45" s="52"/>
      <c r="E45" s="68"/>
      <c r="F45" s="49"/>
      <c r="G45" s="1" t="s">
        <v>62</v>
      </c>
      <c r="J45" s="21"/>
      <c r="K45" s="12"/>
      <c r="L45" s="12"/>
      <c r="M45" s="29"/>
    </row>
    <row r="46" spans="1:9" ht="12" customHeight="1" thickBot="1">
      <c r="A46" s="1"/>
      <c r="B46" s="158" t="s">
        <v>6</v>
      </c>
      <c r="C46" s="122">
        <f>SUM(C11+C24+C37+J12+J25)</f>
        <v>1486</v>
      </c>
      <c r="D46" s="122">
        <f>SUM(D11+D24+D37+K12+K25)</f>
        <v>1494</v>
      </c>
      <c r="E46" s="122">
        <f>SUM(E11+E24+E37+L12+L25)</f>
        <v>1014</v>
      </c>
      <c r="F46" s="156">
        <f>SUM(D46/C46)</f>
        <v>1.0053835800807538</v>
      </c>
      <c r="G46" s="1"/>
      <c r="H46" s="21"/>
      <c r="I46" s="21"/>
    </row>
    <row r="47" spans="1:12" ht="12" customHeight="1">
      <c r="A47" s="1"/>
      <c r="B47" s="1"/>
      <c r="C47" s="1"/>
      <c r="D47" s="1"/>
      <c r="E47" s="1"/>
      <c r="F47" s="1"/>
      <c r="H47" s="25"/>
      <c r="L47" s="26" t="s">
        <v>62</v>
      </c>
    </row>
    <row r="48" spans="1:6" ht="12" customHeight="1">
      <c r="A48" s="1"/>
      <c r="B48" s="1"/>
      <c r="C48" s="1"/>
      <c r="D48" s="1"/>
      <c r="E48" s="1"/>
      <c r="F48" s="1"/>
    </row>
    <row r="49" spans="1:6" ht="12" customHeight="1">
      <c r="A49" s="1"/>
      <c r="B49" s="1"/>
      <c r="C49" s="1"/>
      <c r="D49" s="1" t="s">
        <v>62</v>
      </c>
      <c r="E49" s="1"/>
      <c r="F49" s="1"/>
    </row>
    <row r="50" spans="1:7" ht="12.75">
      <c r="A50" s="1"/>
      <c r="B50" s="1"/>
      <c r="C50" s="1"/>
      <c r="D50" s="1"/>
      <c r="E50" s="1" t="s">
        <v>62</v>
      </c>
      <c r="F50" s="1"/>
      <c r="G50" s="1"/>
    </row>
    <row r="51" spans="1:8" ht="12.75">
      <c r="A51" s="1"/>
      <c r="B51" s="1"/>
      <c r="C51" s="1"/>
      <c r="D51" s="1"/>
      <c r="E51" s="1"/>
      <c r="F51" s="1"/>
      <c r="G51" s="1"/>
      <c r="H51" t="s">
        <v>62</v>
      </c>
    </row>
    <row r="52" spans="1:7" ht="12.75">
      <c r="A52" s="1"/>
      <c r="B52" s="1"/>
      <c r="C52" s="1"/>
      <c r="D52" s="1"/>
      <c r="E52" s="1"/>
      <c r="F52" s="1"/>
      <c r="G52" s="1" t="s">
        <v>62</v>
      </c>
    </row>
    <row r="53" spans="1:7" ht="12.75">
      <c r="A53" s="1"/>
      <c r="B53" s="1"/>
      <c r="C53" s="1"/>
      <c r="D53" s="1" t="s">
        <v>62</v>
      </c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ht="12.75">
      <c r="G55" s="13"/>
    </row>
    <row r="56" ht="12.75">
      <c r="G56" s="1"/>
    </row>
    <row r="57" ht="12.75">
      <c r="G57" s="1"/>
    </row>
  </sheetData>
  <sheetProtection/>
  <printOptions/>
  <pageMargins left="0.64" right="0.25" top="1" bottom="0.61" header="0.5" footer="0.49"/>
  <pageSetup orientation="portrait" r:id="rId1"/>
  <headerFooter alignWithMargins="0">
    <oddHeader>&amp;CDept of NC Membership Report 2023-24
President Connie Holt        Chairman:Lynsey Bowlus</oddHeader>
    <oddFooter>&amp;CPage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tabSelected="1" workbookViewId="0" topLeftCell="A22">
      <selection activeCell="L48" sqref="L48"/>
    </sheetView>
  </sheetViews>
  <sheetFormatPr defaultColWidth="9.140625" defaultRowHeight="12.75"/>
  <cols>
    <col min="1" max="1" width="7.7109375" style="0" customWidth="1"/>
    <col min="2" max="2" width="10.7109375" style="0" customWidth="1"/>
    <col min="3" max="5" width="5.7109375" style="0" customWidth="1"/>
    <col min="6" max="6" width="7.7109375" style="0" customWidth="1"/>
    <col min="7" max="7" width="6.7109375" style="0" customWidth="1"/>
    <col min="8" max="8" width="7.7109375" style="0" customWidth="1"/>
    <col min="9" max="9" width="10.7109375" style="0" customWidth="1"/>
    <col min="10" max="10" width="7.7109375" style="0" customWidth="1"/>
    <col min="11" max="12" width="5.7109375" style="0" customWidth="1"/>
    <col min="13" max="13" width="7.7109375" style="0" customWidth="1"/>
  </cols>
  <sheetData>
    <row r="1" spans="1:7" ht="12" customHeight="1">
      <c r="A1" t="s">
        <v>63</v>
      </c>
      <c r="B1" s="15">
        <v>45341</v>
      </c>
      <c r="E1" t="s">
        <v>88</v>
      </c>
      <c r="F1" s="18" t="s">
        <v>92</v>
      </c>
      <c r="G1" s="18" t="s">
        <v>124</v>
      </c>
    </row>
    <row r="2" spans="2:7" ht="12" customHeight="1">
      <c r="B2" s="15"/>
      <c r="F2" s="18"/>
      <c r="G2" s="18"/>
    </row>
    <row r="3" ht="12" customHeight="1" thickBot="1">
      <c r="B3" s="15"/>
    </row>
    <row r="4" spans="1:13" ht="12" customHeight="1" thickBot="1">
      <c r="A4" s="5" t="s">
        <v>86</v>
      </c>
      <c r="B4" s="6" t="s">
        <v>113</v>
      </c>
      <c r="C4" s="6"/>
      <c r="D4" s="6"/>
      <c r="E4" s="6"/>
      <c r="F4" s="14"/>
      <c r="G4" s="1"/>
      <c r="H4" s="5" t="s">
        <v>79</v>
      </c>
      <c r="I4" s="6" t="s">
        <v>125</v>
      </c>
      <c r="J4" s="6"/>
      <c r="K4" s="6"/>
      <c r="L4" s="6"/>
      <c r="M4" s="14"/>
    </row>
    <row r="5" spans="1:13" ht="12" customHeight="1">
      <c r="A5" s="41"/>
      <c r="B5" s="66"/>
      <c r="C5" s="60">
        <v>2023</v>
      </c>
      <c r="D5" s="60">
        <v>2024</v>
      </c>
      <c r="E5" s="61" t="s">
        <v>7</v>
      </c>
      <c r="F5" s="59"/>
      <c r="G5" s="1"/>
      <c r="H5" s="41"/>
      <c r="I5" s="66"/>
      <c r="J5" s="60">
        <v>2023</v>
      </c>
      <c r="K5" s="60">
        <v>2024</v>
      </c>
      <c r="L5" s="61" t="s">
        <v>7</v>
      </c>
      <c r="M5" s="59"/>
    </row>
    <row r="6" spans="1:13" ht="12" customHeight="1" thickBot="1">
      <c r="A6" s="62" t="s">
        <v>2</v>
      </c>
      <c r="B6" s="63" t="s">
        <v>1</v>
      </c>
      <c r="C6" s="64" t="s">
        <v>8</v>
      </c>
      <c r="D6" s="63" t="s">
        <v>8</v>
      </c>
      <c r="E6" s="63" t="s">
        <v>8</v>
      </c>
      <c r="F6" s="65" t="s">
        <v>4</v>
      </c>
      <c r="G6" s="1"/>
      <c r="H6" s="62" t="s">
        <v>2</v>
      </c>
      <c r="I6" s="63" t="s">
        <v>1</v>
      </c>
      <c r="J6" s="64" t="s">
        <v>8</v>
      </c>
      <c r="K6" s="63" t="s">
        <v>8</v>
      </c>
      <c r="L6" s="63" t="s">
        <v>8</v>
      </c>
      <c r="M6" s="65" t="s">
        <v>4</v>
      </c>
    </row>
    <row r="7" spans="1:13" ht="12" customHeight="1">
      <c r="A7" s="97">
        <v>1119</v>
      </c>
      <c r="B7" s="100" t="s">
        <v>43</v>
      </c>
      <c r="C7" s="126">
        <v>27</v>
      </c>
      <c r="D7" s="100">
        <v>27</v>
      </c>
      <c r="E7" s="98">
        <v>10</v>
      </c>
      <c r="F7" s="136">
        <f>SUM(D7/C7)</f>
        <v>1</v>
      </c>
      <c r="G7" s="1"/>
      <c r="H7" s="127">
        <v>1142</v>
      </c>
      <c r="I7" s="104" t="s">
        <v>38</v>
      </c>
      <c r="J7" s="1">
        <v>84</v>
      </c>
      <c r="K7" s="137">
        <v>80</v>
      </c>
      <c r="L7" s="138">
        <v>66</v>
      </c>
      <c r="M7" s="136">
        <f aca="true" t="shared" si="0" ref="M7:M12">SUM(K7/J7)</f>
        <v>0.9523809523809523</v>
      </c>
    </row>
    <row r="8" spans="1:13" ht="12" customHeight="1">
      <c r="A8" s="103">
        <v>5352</v>
      </c>
      <c r="B8" s="104" t="s">
        <v>73</v>
      </c>
      <c r="C8" s="105">
        <v>122</v>
      </c>
      <c r="D8" s="104">
        <v>138</v>
      </c>
      <c r="E8" s="116">
        <v>52</v>
      </c>
      <c r="F8" s="106">
        <f aca="true" t="shared" si="1" ref="F8:F14">SUM(D8/C8)</f>
        <v>1.1311475409836065</v>
      </c>
      <c r="G8" s="1"/>
      <c r="H8" s="107">
        <v>4286</v>
      </c>
      <c r="I8" s="104" t="s">
        <v>118</v>
      </c>
      <c r="J8" s="104">
        <v>34</v>
      </c>
      <c r="K8" s="104">
        <v>36</v>
      </c>
      <c r="L8" s="116">
        <v>23</v>
      </c>
      <c r="M8" s="139">
        <f t="shared" si="0"/>
        <v>1.0588235294117647</v>
      </c>
    </row>
    <row r="9" spans="1:14" ht="12" customHeight="1">
      <c r="A9" s="116">
        <v>7794</v>
      </c>
      <c r="B9" s="104" t="s">
        <v>44</v>
      </c>
      <c r="C9" s="105">
        <v>36</v>
      </c>
      <c r="D9" s="104">
        <v>37</v>
      </c>
      <c r="E9" s="116">
        <v>12</v>
      </c>
      <c r="F9" s="106">
        <f t="shared" si="1"/>
        <v>1.0277777777777777</v>
      </c>
      <c r="G9" s="1"/>
      <c r="H9" s="107">
        <v>5381</v>
      </c>
      <c r="I9" s="104" t="s">
        <v>39</v>
      </c>
      <c r="J9" s="104">
        <v>56</v>
      </c>
      <c r="K9" s="104">
        <v>37</v>
      </c>
      <c r="L9" s="116">
        <v>37</v>
      </c>
      <c r="M9" s="139">
        <f t="shared" si="0"/>
        <v>0.6607142857142857</v>
      </c>
      <c r="N9" s="4"/>
    </row>
    <row r="10" spans="1:13" ht="12" customHeight="1">
      <c r="A10" s="116">
        <v>9010</v>
      </c>
      <c r="B10" s="104" t="s">
        <v>90</v>
      </c>
      <c r="C10" s="105">
        <v>59</v>
      </c>
      <c r="D10" s="104">
        <v>56</v>
      </c>
      <c r="E10" s="116">
        <v>49</v>
      </c>
      <c r="F10" s="106">
        <f t="shared" si="1"/>
        <v>0.9491525423728814</v>
      </c>
      <c r="G10" s="1"/>
      <c r="H10" s="107">
        <v>7031</v>
      </c>
      <c r="I10" s="104" t="s">
        <v>40</v>
      </c>
      <c r="J10" s="104">
        <v>43</v>
      </c>
      <c r="K10" s="104">
        <v>42</v>
      </c>
      <c r="L10" s="116">
        <v>21</v>
      </c>
      <c r="M10" s="139">
        <f t="shared" si="0"/>
        <v>0.9767441860465116</v>
      </c>
    </row>
    <row r="11" spans="1:13" ht="12" customHeight="1">
      <c r="A11" s="116">
        <v>9436</v>
      </c>
      <c r="B11" s="104" t="s">
        <v>64</v>
      </c>
      <c r="C11" s="105">
        <v>72</v>
      </c>
      <c r="D11" s="104">
        <v>68</v>
      </c>
      <c r="E11" s="116">
        <v>25</v>
      </c>
      <c r="F11" s="106">
        <f t="shared" si="1"/>
        <v>0.9444444444444444</v>
      </c>
      <c r="G11" s="1" t="s">
        <v>62</v>
      </c>
      <c r="H11" s="107">
        <v>7034</v>
      </c>
      <c r="I11" s="104" t="s">
        <v>41</v>
      </c>
      <c r="J11" s="104">
        <v>59</v>
      </c>
      <c r="K11" s="104">
        <v>59</v>
      </c>
      <c r="L11" s="116">
        <v>43</v>
      </c>
      <c r="M11" s="139">
        <f t="shared" si="0"/>
        <v>1</v>
      </c>
    </row>
    <row r="12" spans="1:13" ht="12" customHeight="1">
      <c r="A12" s="116">
        <v>11173</v>
      </c>
      <c r="B12" s="104" t="s">
        <v>91</v>
      </c>
      <c r="C12" s="105">
        <v>20</v>
      </c>
      <c r="D12" s="104">
        <v>21</v>
      </c>
      <c r="E12" s="116">
        <v>0</v>
      </c>
      <c r="F12" s="106">
        <f t="shared" si="1"/>
        <v>1.05</v>
      </c>
      <c r="G12" s="1" t="s">
        <v>62</v>
      </c>
      <c r="H12" s="107">
        <v>7946</v>
      </c>
      <c r="I12" s="104" t="s">
        <v>42</v>
      </c>
      <c r="J12" s="104">
        <v>29</v>
      </c>
      <c r="K12" s="104">
        <v>29</v>
      </c>
      <c r="L12" s="116">
        <v>11</v>
      </c>
      <c r="M12" s="139">
        <f t="shared" si="0"/>
        <v>1</v>
      </c>
    </row>
    <row r="13" spans="1:13" ht="12" customHeight="1" thickBot="1">
      <c r="A13" s="123"/>
      <c r="B13" s="124"/>
      <c r="D13" s="124"/>
      <c r="E13" s="125"/>
      <c r="F13" s="106"/>
      <c r="G13" s="1" t="s">
        <v>62</v>
      </c>
      <c r="H13" s="128"/>
      <c r="I13" s="104"/>
      <c r="J13" s="104"/>
      <c r="K13" s="104"/>
      <c r="L13" s="116"/>
      <c r="M13" s="139"/>
    </row>
    <row r="14" spans="1:13" ht="12" customHeight="1" thickBot="1">
      <c r="A14" s="166"/>
      <c r="B14" s="151" t="s">
        <v>6</v>
      </c>
      <c r="C14" s="152">
        <f>SUM(C7:C13)</f>
        <v>336</v>
      </c>
      <c r="D14" s="152">
        <f>SUM(D7:D13)</f>
        <v>347</v>
      </c>
      <c r="E14" s="152">
        <f>SUM(E7:E13)</f>
        <v>148</v>
      </c>
      <c r="F14" s="167">
        <f t="shared" si="1"/>
        <v>1.0327380952380953</v>
      </c>
      <c r="G14" s="18" t="s">
        <v>62</v>
      </c>
      <c r="H14" s="150"/>
      <c r="I14" s="151" t="s">
        <v>6</v>
      </c>
      <c r="J14" s="152">
        <f>SUM(J7:J13)</f>
        <v>305</v>
      </c>
      <c r="K14" s="152">
        <f>SUM(K7:K13)</f>
        <v>283</v>
      </c>
      <c r="L14" s="152">
        <f>SUM(L7:L13)</f>
        <v>201</v>
      </c>
      <c r="M14" s="168">
        <v>0.9279</v>
      </c>
    </row>
    <row r="15" spans="7:13" ht="12" customHeight="1">
      <c r="G15" s="1"/>
      <c r="H15" s="1" t="s">
        <v>62</v>
      </c>
      <c r="I15" s="1"/>
      <c r="J15" s="1"/>
      <c r="K15" s="1"/>
      <c r="L15" s="1"/>
      <c r="M15" s="1"/>
    </row>
    <row r="16" spans="1:7" ht="12" customHeight="1" thickBot="1">
      <c r="A16" s="8"/>
      <c r="B16" s="8"/>
      <c r="C16" s="8"/>
      <c r="D16" s="8"/>
      <c r="E16" s="8"/>
      <c r="F16" s="8"/>
      <c r="G16" s="1" t="s">
        <v>62</v>
      </c>
    </row>
    <row r="17" spans="1:7" ht="12" customHeight="1" thickBot="1">
      <c r="A17" s="5" t="s">
        <v>87</v>
      </c>
      <c r="B17" s="6" t="s">
        <v>131</v>
      </c>
      <c r="C17" s="6"/>
      <c r="D17" s="6"/>
      <c r="E17" s="6"/>
      <c r="F17" s="14"/>
      <c r="G17" s="1" t="s">
        <v>62</v>
      </c>
    </row>
    <row r="18" spans="1:7" ht="12" customHeight="1" thickBot="1">
      <c r="A18" s="41"/>
      <c r="B18" s="66"/>
      <c r="C18" s="60">
        <v>2023</v>
      </c>
      <c r="D18" s="60">
        <v>2024</v>
      </c>
      <c r="E18" s="61" t="s">
        <v>7</v>
      </c>
      <c r="F18" s="59"/>
      <c r="G18" s="13" t="s">
        <v>62</v>
      </c>
    </row>
    <row r="19" spans="1:13" ht="12" customHeight="1" thickBot="1">
      <c r="A19" s="62" t="s">
        <v>2</v>
      </c>
      <c r="B19" s="63" t="s">
        <v>1</v>
      </c>
      <c r="C19" s="64" t="s">
        <v>8</v>
      </c>
      <c r="D19" s="63" t="s">
        <v>8</v>
      </c>
      <c r="E19" s="63" t="s">
        <v>8</v>
      </c>
      <c r="F19" s="65" t="s">
        <v>4</v>
      </c>
      <c r="G19" s="1" t="s">
        <v>62</v>
      </c>
      <c r="H19" s="5" t="s">
        <v>80</v>
      </c>
      <c r="I19" s="6" t="s">
        <v>126</v>
      </c>
      <c r="J19" s="6"/>
      <c r="K19" s="6"/>
      <c r="L19" s="6"/>
      <c r="M19" s="14"/>
    </row>
    <row r="20" spans="1:13" ht="12" customHeight="1">
      <c r="A20" s="97">
        <v>1160</v>
      </c>
      <c r="B20" s="1" t="s">
        <v>57</v>
      </c>
      <c r="C20" s="137">
        <v>146</v>
      </c>
      <c r="D20" s="137">
        <v>140</v>
      </c>
      <c r="E20" s="138">
        <v>127</v>
      </c>
      <c r="F20" s="106">
        <f aca="true" t="shared" si="2" ref="F20:F28">SUM(D20/C20)</f>
        <v>0.958904109589041</v>
      </c>
      <c r="G20" s="1" t="s">
        <v>62</v>
      </c>
      <c r="H20" s="41"/>
      <c r="I20" s="66"/>
      <c r="J20" s="60">
        <v>2023</v>
      </c>
      <c r="K20" s="60">
        <v>2024</v>
      </c>
      <c r="L20" s="61" t="s">
        <v>7</v>
      </c>
      <c r="M20" s="59"/>
    </row>
    <row r="21" spans="1:13" ht="12" customHeight="1" thickBot="1">
      <c r="A21" s="107">
        <v>2423</v>
      </c>
      <c r="B21" s="104" t="s">
        <v>58</v>
      </c>
      <c r="C21" s="104">
        <v>108</v>
      </c>
      <c r="D21" s="104">
        <v>100</v>
      </c>
      <c r="E21" s="104">
        <v>87</v>
      </c>
      <c r="F21" s="106">
        <f t="shared" si="2"/>
        <v>0.9259259259259259</v>
      </c>
      <c r="G21" s="1" t="s">
        <v>62</v>
      </c>
      <c r="H21" s="62" t="s">
        <v>2</v>
      </c>
      <c r="I21" s="63" t="s">
        <v>1</v>
      </c>
      <c r="J21" s="64" t="s">
        <v>8</v>
      </c>
      <c r="K21" s="63" t="s">
        <v>8</v>
      </c>
      <c r="L21" s="63" t="s">
        <v>8</v>
      </c>
      <c r="M21" s="65" t="s">
        <v>4</v>
      </c>
    </row>
    <row r="22" spans="1:13" ht="12" customHeight="1">
      <c r="A22" s="107">
        <v>5464</v>
      </c>
      <c r="B22" s="104" t="s">
        <v>120</v>
      </c>
      <c r="C22" s="104">
        <v>45</v>
      </c>
      <c r="D22" s="104">
        <v>46</v>
      </c>
      <c r="E22" s="104">
        <v>33</v>
      </c>
      <c r="F22" s="106">
        <f t="shared" si="2"/>
        <v>1.0222222222222221</v>
      </c>
      <c r="G22" s="1"/>
      <c r="H22" s="115">
        <v>891</v>
      </c>
      <c r="I22" s="138" t="s">
        <v>48</v>
      </c>
      <c r="J22" s="137">
        <v>81</v>
      </c>
      <c r="K22" s="137">
        <v>82</v>
      </c>
      <c r="L22" s="137">
        <v>67</v>
      </c>
      <c r="M22" s="139">
        <f>SUM(K22/J22)</f>
        <v>1.0123456790123457</v>
      </c>
    </row>
    <row r="23" spans="1:13" ht="12" customHeight="1">
      <c r="A23" s="107">
        <v>6724</v>
      </c>
      <c r="B23" s="104" t="s">
        <v>59</v>
      </c>
      <c r="C23" s="104">
        <v>34</v>
      </c>
      <c r="D23" s="104">
        <v>37</v>
      </c>
      <c r="E23" s="104">
        <v>28</v>
      </c>
      <c r="F23" s="106">
        <f t="shared" si="2"/>
        <v>1.088235294117647</v>
      </c>
      <c r="G23" s="1" t="s">
        <v>62</v>
      </c>
      <c r="H23" s="107">
        <v>5206</v>
      </c>
      <c r="I23" s="104" t="s">
        <v>49</v>
      </c>
      <c r="J23" s="104">
        <v>84</v>
      </c>
      <c r="K23" s="104">
        <v>73</v>
      </c>
      <c r="L23" s="104">
        <v>60</v>
      </c>
      <c r="M23" s="139">
        <v>0.869</v>
      </c>
    </row>
    <row r="24" spans="1:13" ht="12" customHeight="1">
      <c r="A24" s="107">
        <v>7775</v>
      </c>
      <c r="B24" s="104" t="s">
        <v>57</v>
      </c>
      <c r="C24" s="104">
        <v>21</v>
      </c>
      <c r="D24" s="104">
        <v>21</v>
      </c>
      <c r="E24" s="104">
        <v>19</v>
      </c>
      <c r="F24" s="106">
        <f t="shared" si="2"/>
        <v>1</v>
      </c>
      <c r="G24" s="1"/>
      <c r="H24" s="107">
        <v>9116</v>
      </c>
      <c r="I24" s="104" t="s">
        <v>50</v>
      </c>
      <c r="J24" s="104">
        <v>25</v>
      </c>
      <c r="K24" s="104">
        <v>25</v>
      </c>
      <c r="L24" s="104">
        <v>18</v>
      </c>
      <c r="M24" s="139">
        <f>SUM(K24/J24)</f>
        <v>1</v>
      </c>
    </row>
    <row r="25" spans="1:13" ht="12" customHeight="1" thickBot="1">
      <c r="A25" s="107">
        <v>9337</v>
      </c>
      <c r="B25" s="104" t="s">
        <v>65</v>
      </c>
      <c r="C25" s="104">
        <v>71</v>
      </c>
      <c r="D25" s="104">
        <v>66</v>
      </c>
      <c r="E25" s="104">
        <v>27</v>
      </c>
      <c r="F25" s="106">
        <f t="shared" si="2"/>
        <v>0.9295774647887324</v>
      </c>
      <c r="G25" s="1" t="s">
        <v>62</v>
      </c>
      <c r="H25" s="107"/>
      <c r="I25" s="104"/>
      <c r="J25" s="104"/>
      <c r="K25" s="104"/>
      <c r="L25" s="104"/>
      <c r="M25" s="102"/>
    </row>
    <row r="26" spans="1:13" ht="12" customHeight="1" thickBot="1">
      <c r="A26" s="107">
        <v>9736</v>
      </c>
      <c r="B26" s="104" t="s">
        <v>60</v>
      </c>
      <c r="C26" s="104">
        <v>16</v>
      </c>
      <c r="D26" s="104">
        <v>16</v>
      </c>
      <c r="E26" s="104">
        <v>5</v>
      </c>
      <c r="F26" s="106">
        <f t="shared" si="2"/>
        <v>1</v>
      </c>
      <c r="G26" s="1" t="s">
        <v>62</v>
      </c>
      <c r="H26" s="150"/>
      <c r="I26" s="151" t="s">
        <v>6</v>
      </c>
      <c r="J26" s="152">
        <f>SUM(J22:J25)</f>
        <v>190</v>
      </c>
      <c r="K26" s="152">
        <f>SUM(K22:K25)</f>
        <v>180</v>
      </c>
      <c r="L26" s="152">
        <f>SUM(L22:L25)</f>
        <v>145</v>
      </c>
      <c r="M26" s="167">
        <v>0.9474</v>
      </c>
    </row>
    <row r="27" spans="1:13" ht="12" customHeight="1" thickBot="1">
      <c r="A27" s="107"/>
      <c r="B27" s="104"/>
      <c r="C27" s="104"/>
      <c r="D27" s="104"/>
      <c r="E27" s="104"/>
      <c r="F27" s="106"/>
      <c r="G27" s="1" t="s">
        <v>112</v>
      </c>
      <c r="H27" s="1"/>
      <c r="I27" s="1"/>
      <c r="J27" s="1"/>
      <c r="K27" s="1" t="s">
        <v>62</v>
      </c>
      <c r="L27" s="1"/>
      <c r="M27" s="1" t="s">
        <v>62</v>
      </c>
    </row>
    <row r="28" spans="1:7" ht="12" customHeight="1" thickBot="1">
      <c r="A28" s="150"/>
      <c r="B28" s="151" t="s">
        <v>6</v>
      </c>
      <c r="C28" s="157">
        <f>SUM(C20:C27)</f>
        <v>441</v>
      </c>
      <c r="D28" s="157">
        <f>SUM(D20:D27)</f>
        <v>426</v>
      </c>
      <c r="E28" s="157">
        <f>SUM(E20:E27)</f>
        <v>326</v>
      </c>
      <c r="F28" s="167">
        <f t="shared" si="2"/>
        <v>0.9659863945578231</v>
      </c>
      <c r="G28" s="1"/>
    </row>
    <row r="29" spans="1:7" ht="12" customHeight="1">
      <c r="A29" s="8"/>
      <c r="B29" s="8"/>
      <c r="C29" s="8"/>
      <c r="D29" s="8"/>
      <c r="E29" s="8"/>
      <c r="F29" s="20"/>
      <c r="G29" s="1" t="s">
        <v>62</v>
      </c>
    </row>
    <row r="30" spans="1:7" ht="12" customHeight="1" thickBot="1">
      <c r="A30" s="8"/>
      <c r="B30" s="8"/>
      <c r="C30" s="8"/>
      <c r="D30" s="8"/>
      <c r="E30" s="8"/>
      <c r="F30" s="8"/>
      <c r="G30" s="1" t="s">
        <v>62</v>
      </c>
    </row>
    <row r="31" spans="1:13" ht="12" customHeight="1" thickBot="1">
      <c r="A31" s="5" t="s">
        <v>101</v>
      </c>
      <c r="B31" s="6" t="s">
        <v>135</v>
      </c>
      <c r="C31" s="6"/>
      <c r="D31" s="6"/>
      <c r="E31" s="6"/>
      <c r="F31" s="14"/>
      <c r="G31" s="1" t="s">
        <v>62</v>
      </c>
      <c r="H31" s="5" t="s">
        <v>81</v>
      </c>
      <c r="I31" s="6"/>
      <c r="J31" s="6" t="s">
        <v>116</v>
      </c>
      <c r="K31" s="6"/>
      <c r="L31" s="6"/>
      <c r="M31" s="14"/>
    </row>
    <row r="32" spans="1:13" ht="12" customHeight="1">
      <c r="A32" s="41"/>
      <c r="B32" s="66"/>
      <c r="C32" s="60">
        <v>2023</v>
      </c>
      <c r="D32" s="60">
        <v>2024</v>
      </c>
      <c r="E32" s="61" t="s">
        <v>7</v>
      </c>
      <c r="F32" s="59"/>
      <c r="G32" s="1"/>
      <c r="H32" s="41"/>
      <c r="I32" s="66"/>
      <c r="J32" s="60">
        <v>2023</v>
      </c>
      <c r="K32" s="60">
        <v>2024</v>
      </c>
      <c r="L32" s="61" t="s">
        <v>7</v>
      </c>
      <c r="M32" s="59"/>
    </row>
    <row r="33" spans="1:13" ht="12" customHeight="1" thickBot="1">
      <c r="A33" s="62" t="s">
        <v>2</v>
      </c>
      <c r="B33" s="63" t="s">
        <v>1</v>
      </c>
      <c r="C33" s="64" t="s">
        <v>8</v>
      </c>
      <c r="D33" s="63" t="s">
        <v>8</v>
      </c>
      <c r="E33" s="63" t="s">
        <v>8</v>
      </c>
      <c r="F33" s="65" t="s">
        <v>4</v>
      </c>
      <c r="G33" s="1" t="s">
        <v>62</v>
      </c>
      <c r="H33" s="62" t="s">
        <v>2</v>
      </c>
      <c r="I33" s="63" t="s">
        <v>1</v>
      </c>
      <c r="J33" s="64" t="s">
        <v>8</v>
      </c>
      <c r="K33" s="63" t="s">
        <v>8</v>
      </c>
      <c r="L33" s="63" t="s">
        <v>8</v>
      </c>
      <c r="M33" s="65" t="s">
        <v>4</v>
      </c>
    </row>
    <row r="34" spans="1:13" ht="12" customHeight="1">
      <c r="A34" s="97">
        <v>1706</v>
      </c>
      <c r="B34" s="1" t="s">
        <v>45</v>
      </c>
      <c r="C34" s="137">
        <v>72</v>
      </c>
      <c r="D34" s="137">
        <v>68</v>
      </c>
      <c r="E34" s="138">
        <v>47</v>
      </c>
      <c r="F34" s="106">
        <f aca="true" t="shared" si="3" ref="F34:F39">SUM(D34/C34)</f>
        <v>0.9444444444444444</v>
      </c>
      <c r="G34" s="2" t="s">
        <v>62</v>
      </c>
      <c r="H34" s="97">
        <v>4309</v>
      </c>
      <c r="I34" s="137" t="s">
        <v>67</v>
      </c>
      <c r="J34" s="137">
        <v>200</v>
      </c>
      <c r="K34" s="137">
        <v>180</v>
      </c>
      <c r="L34" s="138">
        <v>136</v>
      </c>
      <c r="M34" s="139">
        <f aca="true" t="shared" si="4" ref="M34:M39">SUM(K34/J34)</f>
        <v>0.9</v>
      </c>
    </row>
    <row r="35" spans="1:13" ht="12" customHeight="1">
      <c r="A35" s="107">
        <v>2031</v>
      </c>
      <c r="B35" s="104" t="s">
        <v>46</v>
      </c>
      <c r="C35" s="104">
        <v>68</v>
      </c>
      <c r="D35" s="104">
        <v>70</v>
      </c>
      <c r="E35" s="104">
        <v>57</v>
      </c>
      <c r="F35" s="106">
        <f t="shared" si="3"/>
        <v>1.0294117647058822</v>
      </c>
      <c r="G35" s="1" t="s">
        <v>62</v>
      </c>
      <c r="H35" s="107">
        <v>5202</v>
      </c>
      <c r="I35" s="104" t="s">
        <v>68</v>
      </c>
      <c r="J35" s="104">
        <v>217</v>
      </c>
      <c r="K35" s="104">
        <v>209</v>
      </c>
      <c r="L35" s="104">
        <v>112</v>
      </c>
      <c r="M35" s="139">
        <f t="shared" si="4"/>
        <v>0.9631336405529954</v>
      </c>
    </row>
    <row r="36" spans="1:13" ht="12" customHeight="1">
      <c r="A36" s="107">
        <v>4066</v>
      </c>
      <c r="B36" s="104" t="s">
        <v>66</v>
      </c>
      <c r="C36" s="104">
        <v>21</v>
      </c>
      <c r="D36" s="104">
        <v>19</v>
      </c>
      <c r="E36" s="104">
        <v>12</v>
      </c>
      <c r="F36" s="106">
        <f t="shared" si="3"/>
        <v>0.9047619047619048</v>
      </c>
      <c r="G36" s="1" t="s">
        <v>62</v>
      </c>
      <c r="H36" s="107">
        <v>6812</v>
      </c>
      <c r="I36" s="104" t="s">
        <v>78</v>
      </c>
      <c r="J36" s="104">
        <v>52</v>
      </c>
      <c r="K36" s="104">
        <v>52</v>
      </c>
      <c r="L36" s="104">
        <v>37</v>
      </c>
      <c r="M36" s="139">
        <f t="shared" si="4"/>
        <v>1</v>
      </c>
    </row>
    <row r="37" spans="1:13" ht="12" customHeight="1">
      <c r="A37" s="107">
        <v>5305</v>
      </c>
      <c r="B37" s="104" t="s">
        <v>98</v>
      </c>
      <c r="C37" s="104">
        <v>31</v>
      </c>
      <c r="D37" s="104">
        <v>37</v>
      </c>
      <c r="E37" s="104">
        <v>10</v>
      </c>
      <c r="F37" s="106">
        <f t="shared" si="3"/>
        <v>1.1935483870967742</v>
      </c>
      <c r="G37" s="1" t="s">
        <v>62</v>
      </c>
      <c r="H37" s="107">
        <v>7339</v>
      </c>
      <c r="I37" s="104" t="s">
        <v>69</v>
      </c>
      <c r="J37" s="104">
        <v>79</v>
      </c>
      <c r="K37" s="104">
        <v>72</v>
      </c>
      <c r="L37" s="104">
        <v>44</v>
      </c>
      <c r="M37" s="139">
        <f t="shared" si="4"/>
        <v>0.9113924050632911</v>
      </c>
    </row>
    <row r="38" spans="1:13" ht="12" customHeight="1" thickBot="1">
      <c r="A38" s="107"/>
      <c r="B38" s="104"/>
      <c r="C38" s="104"/>
      <c r="D38" s="104"/>
      <c r="E38" s="104"/>
      <c r="F38" s="106"/>
      <c r="G38" s="1" t="s">
        <v>62</v>
      </c>
      <c r="H38" s="107"/>
      <c r="I38" s="104"/>
      <c r="J38" s="104"/>
      <c r="K38" s="104"/>
      <c r="L38" s="104"/>
      <c r="M38" s="139"/>
    </row>
    <row r="39" spans="1:14" ht="12" customHeight="1" thickBot="1">
      <c r="A39" s="150"/>
      <c r="B39" s="151" t="s">
        <v>6</v>
      </c>
      <c r="C39" s="157">
        <f>SUM(C34:C38)</f>
        <v>192</v>
      </c>
      <c r="D39" s="157">
        <f>SUM(D34:D38)</f>
        <v>194</v>
      </c>
      <c r="E39" s="157">
        <f>SUM(E34:E38)</f>
        <v>126</v>
      </c>
      <c r="F39" s="167">
        <f t="shared" si="3"/>
        <v>1.0104166666666667</v>
      </c>
      <c r="G39" s="18"/>
      <c r="H39" s="169"/>
      <c r="I39" s="151" t="s">
        <v>6</v>
      </c>
      <c r="J39" s="152">
        <f>SUM(J34:J38)</f>
        <v>548</v>
      </c>
      <c r="K39" s="157">
        <f>SUM(K34:K38)</f>
        <v>513</v>
      </c>
      <c r="L39" s="157">
        <f>SUM(L34:L38)</f>
        <v>329</v>
      </c>
      <c r="M39" s="167">
        <f t="shared" si="4"/>
        <v>0.9361313868613139</v>
      </c>
      <c r="N39" s="21"/>
    </row>
    <row r="40" spans="7:14" ht="12" customHeight="1">
      <c r="G40" s="1"/>
      <c r="H40" s="21"/>
      <c r="N40" s="21"/>
    </row>
    <row r="41" spans="1:9" ht="12" customHeight="1">
      <c r="A41" s="12"/>
      <c r="B41" s="9"/>
      <c r="C41" s="9"/>
      <c r="D41" s="9"/>
      <c r="E41" s="28"/>
      <c r="F41" s="8"/>
      <c r="G41" s="12"/>
      <c r="H41" s="8"/>
      <c r="I41" s="30"/>
    </row>
    <row r="42" spans="1:13" ht="12" customHeight="1" thickBot="1">
      <c r="A42" s="12"/>
      <c r="B42" s="9"/>
      <c r="C42" s="9"/>
      <c r="D42" s="9"/>
      <c r="E42" s="9"/>
      <c r="F42" s="8"/>
      <c r="G42" s="12"/>
      <c r="I42" s="8"/>
      <c r="J42" s="8"/>
      <c r="K42" s="8"/>
      <c r="L42" s="8"/>
      <c r="M42" s="20"/>
    </row>
    <row r="43" spans="1:13" ht="12" customHeight="1">
      <c r="A43" s="12"/>
      <c r="B43" s="130" t="s">
        <v>47</v>
      </c>
      <c r="C43" s="60">
        <v>2023</v>
      </c>
      <c r="D43" s="60">
        <v>2024</v>
      </c>
      <c r="E43" s="61" t="s">
        <v>7</v>
      </c>
      <c r="F43" s="87"/>
      <c r="G43" s="12"/>
      <c r="H43" s="8"/>
      <c r="I43" s="131" t="s">
        <v>136</v>
      </c>
      <c r="J43" s="140">
        <v>2023</v>
      </c>
      <c r="K43" s="140">
        <v>2024</v>
      </c>
      <c r="L43" s="142" t="s">
        <v>7</v>
      </c>
      <c r="M43" s="10"/>
    </row>
    <row r="44" spans="1:13" ht="12" customHeight="1">
      <c r="A44" s="12"/>
      <c r="B44" s="48"/>
      <c r="C44" s="91" t="s">
        <v>8</v>
      </c>
      <c r="D44" s="91" t="s">
        <v>8</v>
      </c>
      <c r="E44" s="92" t="s">
        <v>8</v>
      </c>
      <c r="F44" s="88" t="s">
        <v>4</v>
      </c>
      <c r="G44" s="21"/>
      <c r="H44" s="1" t="s">
        <v>62</v>
      </c>
      <c r="I44" s="123"/>
      <c r="J44" s="141" t="s">
        <v>8</v>
      </c>
      <c r="K44" s="141" t="s">
        <v>70</v>
      </c>
      <c r="L44" s="143" t="s">
        <v>70</v>
      </c>
      <c r="M44" s="11" t="s">
        <v>4</v>
      </c>
    </row>
    <row r="45" spans="1:13" ht="12" customHeight="1" thickBot="1">
      <c r="A45" s="8"/>
      <c r="B45" s="48"/>
      <c r="C45" s="52"/>
      <c r="D45" s="52"/>
      <c r="E45" s="68"/>
      <c r="F45" s="49"/>
      <c r="G45" s="21"/>
      <c r="H45" s="27"/>
      <c r="I45" s="123"/>
      <c r="J45" s="132"/>
      <c r="K45" s="132"/>
      <c r="L45" s="144"/>
      <c r="M45" s="111"/>
    </row>
    <row r="46" spans="1:14" ht="12" customHeight="1" thickBot="1">
      <c r="A46" s="21"/>
      <c r="B46" s="158" t="s">
        <v>6</v>
      </c>
      <c r="C46" s="122">
        <f>SUM(C14+C28+C39+J14+J26+J39)</f>
        <v>2012</v>
      </c>
      <c r="D46" s="122">
        <f>SUM(D14+D28+D39+K14+K26+K39)</f>
        <v>1943</v>
      </c>
      <c r="E46" s="122">
        <f>SUM(E14+E28+E39+L14+L26+L39)</f>
        <v>1275</v>
      </c>
      <c r="F46" s="167">
        <f>SUM(D46/C46)</f>
        <v>0.9657057654075547</v>
      </c>
      <c r="G46" s="21"/>
      <c r="H46" t="s">
        <v>62</v>
      </c>
      <c r="I46" s="170" t="s">
        <v>6</v>
      </c>
      <c r="J46" s="152">
        <v>6872</v>
      </c>
      <c r="K46" s="152">
        <v>6702</v>
      </c>
      <c r="L46" s="152">
        <v>4934</v>
      </c>
      <c r="M46" s="167">
        <v>0.9753</v>
      </c>
      <c r="N46" t="s">
        <v>62</v>
      </c>
    </row>
    <row r="47" spans="1:13" ht="12" customHeight="1">
      <c r="A47" s="21"/>
      <c r="B47" s="145"/>
      <c r="C47" s="145"/>
      <c r="D47" s="145"/>
      <c r="E47" s="145"/>
      <c r="F47" s="146"/>
      <c r="G47" s="21"/>
      <c r="I47" s="22"/>
      <c r="J47" s="22"/>
      <c r="K47" s="129"/>
      <c r="L47" s="129"/>
      <c r="M47" s="146"/>
    </row>
    <row r="48" spans="1:13" ht="12" customHeight="1">
      <c r="A48" s="21"/>
      <c r="B48" s="145"/>
      <c r="C48" s="145"/>
      <c r="D48" s="145"/>
      <c r="E48" s="145"/>
      <c r="F48" s="146"/>
      <c r="G48" s="21"/>
      <c r="I48" s="22"/>
      <c r="J48" s="22"/>
      <c r="K48" s="22"/>
      <c r="L48" s="22"/>
      <c r="M48" s="146"/>
    </row>
    <row r="49" spans="7:14" ht="12" customHeight="1" thickBot="1">
      <c r="G49" s="1"/>
      <c r="H49" t="s">
        <v>62</v>
      </c>
      <c r="I49" s="16"/>
      <c r="J49" s="7"/>
      <c r="K49" s="22"/>
      <c r="L49" s="24"/>
      <c r="M49" s="22"/>
      <c r="N49" t="s">
        <v>62</v>
      </c>
    </row>
    <row r="50" spans="2:13" ht="12" customHeight="1">
      <c r="B50" s="131" t="s">
        <v>129</v>
      </c>
      <c r="C50" s="89">
        <v>2023</v>
      </c>
      <c r="D50" s="89">
        <v>2024</v>
      </c>
      <c r="E50" s="89" t="s">
        <v>7</v>
      </c>
      <c r="F50" s="133"/>
      <c r="G50" s="1"/>
      <c r="H50" s="21"/>
      <c r="I50" s="22" t="s">
        <v>132</v>
      </c>
      <c r="J50" s="21"/>
      <c r="K50" s="21"/>
      <c r="L50" s="148">
        <f>SUM(J46-K46)</f>
        <v>170</v>
      </c>
      <c r="M50" s="21"/>
    </row>
    <row r="51" spans="2:13" ht="12" customHeight="1">
      <c r="B51" s="123"/>
      <c r="C51" s="90" t="s">
        <v>8</v>
      </c>
      <c r="D51" s="90" t="s">
        <v>8</v>
      </c>
      <c r="E51" s="90" t="s">
        <v>8</v>
      </c>
      <c r="F51" s="134" t="s">
        <v>4</v>
      </c>
      <c r="G51" s="1" t="s">
        <v>62</v>
      </c>
      <c r="H51" s="21"/>
      <c r="I51" s="8"/>
      <c r="J51" s="22"/>
      <c r="K51" s="22"/>
      <c r="L51" s="147"/>
      <c r="M51" s="21"/>
    </row>
    <row r="52" spans="2:13" ht="12" customHeight="1" thickBot="1">
      <c r="B52" s="123"/>
      <c r="C52" s="132"/>
      <c r="D52" s="132"/>
      <c r="E52" s="132"/>
      <c r="F52" s="135"/>
      <c r="G52" s="1"/>
      <c r="H52" s="21"/>
      <c r="I52" s="22"/>
      <c r="J52" s="22"/>
      <c r="K52" s="24"/>
      <c r="L52" s="22"/>
      <c r="M52" s="21"/>
    </row>
    <row r="53" spans="2:10" ht="12" customHeight="1" thickBot="1">
      <c r="B53" s="158" t="s">
        <v>6</v>
      </c>
      <c r="C53" s="171">
        <v>668</v>
      </c>
      <c r="D53" s="171">
        <v>778</v>
      </c>
      <c r="E53" s="171">
        <v>730</v>
      </c>
      <c r="F53" s="167">
        <f>SUM(D53/C53)</f>
        <v>1.1646706586826348</v>
      </c>
      <c r="G53" s="13"/>
      <c r="I53" s="17"/>
      <c r="J53" s="19"/>
    </row>
    <row r="54" ht="12" customHeight="1">
      <c r="H54" s="17"/>
    </row>
    <row r="55" spans="7:9" ht="12.75">
      <c r="G55" s="16"/>
      <c r="I55" s="16"/>
    </row>
    <row r="56" ht="12.75">
      <c r="H56" s="16"/>
    </row>
  </sheetData>
  <sheetProtection/>
  <printOptions/>
  <pageMargins left="0.64" right="0.25" top="1" bottom="0.61" header="0.5" footer="0.49"/>
  <pageSetup orientation="portrait" r:id="rId1"/>
  <headerFooter alignWithMargins="0">
    <oddHeader>&amp;L
&amp;CVFW Auxiliary Department of North Carolina 2023-24- Membership Report
President  Connie Holt       Chairman Lyndsey Bowlus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 and K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 Chambers;Sandra Johnson-Leu</dc:creator>
  <cp:keywords/>
  <dc:description/>
  <cp:lastModifiedBy>Jeannie Gilbert</cp:lastModifiedBy>
  <cp:lastPrinted>2024-02-19T20:38:31Z</cp:lastPrinted>
  <dcterms:created xsi:type="dcterms:W3CDTF">1998-06-23T22:02:22Z</dcterms:created>
  <dcterms:modified xsi:type="dcterms:W3CDTF">2024-02-19T20:39:08Z</dcterms:modified>
  <cp:category/>
  <cp:version/>
  <cp:contentType/>
  <cp:contentStatus/>
</cp:coreProperties>
</file>